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E:\SOL_Backup1\PROGRAMA DE TRANSPAR Y ETIC PUBLICA\Construcción PTEP\PTEP Preliminar en Página web\"/>
    </mc:Choice>
  </mc:AlternateContent>
  <xr:revisionPtr revIDLastSave="0" documentId="13_ncr:1_{3D62D62F-F379-487C-926D-347D7419240C}" xr6:coauthVersionLast="47" xr6:coauthVersionMax="47" xr10:uidLastSave="{00000000-0000-0000-0000-000000000000}"/>
  <workbookProtection workbookAlgorithmName="SHA-512" workbookHashValue="VxIe1/rAcKUZ7iMO4rFZ+4uRyuLBPljsUZdVrBNafc9Ez6Xa9m/aJiz9pMZ7IyK5G2C1X80pHpPNPA7Xg5FF8g==" workbookSaltValue="eeYCcNG9exRnRVSp7YKoDg==" workbookSpinCount="100000" lockStructure="1"/>
  <bookViews>
    <workbookView xWindow="195" yWindow="135" windowWidth="12915" windowHeight="15570" tabRatio="930" firstSheet="4" activeTab="5" xr2:uid="{00000000-000D-0000-FFFF-FFFF00000000}"/>
  </bookViews>
  <sheets>
    <sheet name="Componente y Responsables" sheetId="45" r:id="rId1"/>
    <sheet name="Componente1 GestionRiesgo" sheetId="7" r:id="rId2"/>
    <sheet name="1.2.Matriz Riesgo Corrupcion" sheetId="43" r:id="rId3"/>
    <sheet name="Componente 2  Redes y articulac" sheetId="48" r:id="rId4"/>
    <sheet name="Componente 3 Cultur y EstadoAbi" sheetId="11" r:id="rId5"/>
    <sheet name="Componente 4  Iniciativas adici" sheetId="8" r:id="rId6"/>
  </sheets>
  <externalReferences>
    <externalReference r:id="rId7"/>
    <externalReference r:id="rId8"/>
  </externalReferences>
  <definedNames>
    <definedName name="_xlnm._FilterDatabase" localSheetId="2" hidden="1">'1.2.Matriz Riesgo Corrupcion'!$A$9:$AM$27</definedName>
    <definedName name="_OP1" localSheetId="2">#REF!</definedName>
    <definedName name="_OP1">#REF!</definedName>
    <definedName name="ACCION" localSheetId="2">#REF!</definedName>
    <definedName name="ACCION">#REF!</definedName>
    <definedName name="Admin">[1]TABLA!$Q$2:$Q$3</definedName>
    <definedName name="ADMON">#REF!</definedName>
    <definedName name="ALTO" localSheetId="2">#REF!</definedName>
    <definedName name="ALTO">#REF!</definedName>
    <definedName name="_xlnm.Print_Area" localSheetId="2">'1.2.Matriz Riesgo Corrupcion'!$A$2:$AM$27</definedName>
    <definedName name="_xlnm.Print_Area" localSheetId="4">'Componente 3 Cultur y EstadoAbi'!$A$1:$J$36</definedName>
    <definedName name="_xlnm.Print_Area" localSheetId="5">'Componente 4  Iniciativas adici'!$A$1:$P$10</definedName>
    <definedName name="_xlnm.Print_Area" localSheetId="1">'Componente1 GestionRiesgo'!$A$1:$I$18</definedName>
    <definedName name="Asignación_del_responsable">[2]Parámetros!$A$76:$A$77</definedName>
    <definedName name="AUTO" localSheetId="2">#REF!</definedName>
    <definedName name="AUTO">#REF!</definedName>
    <definedName name="AUTONOMIA" localSheetId="2">#REF!</definedName>
    <definedName name="AUTONOMIA">#REF!</definedName>
    <definedName name="BAJO" localSheetId="2">#REF!</definedName>
    <definedName name="BAJO">#REF!</definedName>
    <definedName name="CALIFICACION" localSheetId="2">#REF!</definedName>
    <definedName name="CALIFICACION">#REF!</definedName>
    <definedName name="cda">#REF!</definedName>
    <definedName name="Cómo_se_realiza_la_actividad_de_control">[2]Parámetros!$I$76:$I$77</definedName>
    <definedName name="Controles_ayudan_a_disminuir_impacto">[2]Parámetros!$B$59</definedName>
    <definedName name="Controles_ayudan_a_disminuir_la_probabilidad">[2]Parámetros!$A$59</definedName>
    <definedName name="Dependencias">[2]Procesos!$A$19:$A$49</definedName>
    <definedName name="DO" localSheetId="2">#REF!</definedName>
    <definedName name="DO">#REF!</definedName>
    <definedName name="DOCUMENTACION" localSheetId="2">#REF!</definedName>
    <definedName name="DOCUMENTACION">#REF!</definedName>
    <definedName name="EC" localSheetId="2">#REF!</definedName>
    <definedName name="EC">#REF!</definedName>
    <definedName name="ECONOMIA" localSheetId="2">#REF!</definedName>
    <definedName name="ECONOMIA">#REF!</definedName>
    <definedName name="EF" localSheetId="2">#REF!</definedName>
    <definedName name="EF">#REF!</definedName>
    <definedName name="EFC" localSheetId="2">#REF!</definedName>
    <definedName name="EFC">#REF!</definedName>
    <definedName name="EFECTIVIDAD" localSheetId="2">#REF!</definedName>
    <definedName name="EFECTIVIDAD">#REF!</definedName>
    <definedName name="EFECTIVO" localSheetId="2">#REF!</definedName>
    <definedName name="EFECTIVO">#REF!</definedName>
    <definedName name="EFICACIA" localSheetId="2">#REF!</definedName>
    <definedName name="EFICACIA">#REF!</definedName>
    <definedName name="ESCALA" localSheetId="2">#REF!</definedName>
    <definedName name="ESCALA">#REF!</definedName>
    <definedName name="Estado">#REF!</definedName>
    <definedName name="EVALUACION" localSheetId="2">#REF!</definedName>
    <definedName name="EVALUACION">#REF!</definedName>
    <definedName name="Evaluación_de_la_ejecución_del_control">[2]Parámetros!$A$71:$A$73</definedName>
    <definedName name="Evidencia_de_la_ejecución_del_control">[2]Parámetros!$M$76:$M$78</definedName>
    <definedName name="EX" localSheetId="2">#REF!</definedName>
    <definedName name="EX">#REF!</definedName>
    <definedName name="EXISTENCIA" localSheetId="2">#REF!</definedName>
    <definedName name="EXISTENCIA">#REF!</definedName>
    <definedName name="Fuentes_generadoras_de_riesgos">[2]Parámetros!$A$80:$A$91</definedName>
    <definedName name="IMPACTO" localSheetId="2">#REF!</definedName>
    <definedName name="IMPACTO">#REF!</definedName>
    <definedName name="Impacto_inherente">[2]Parámetros!$A$37:$A$39</definedName>
    <definedName name="jajaj">#REF!</definedName>
    <definedName name="JJAJAJA">#REF!</definedName>
    <definedName name="Macroproceso">[2]Procesos!$A$3:$A$6</definedName>
    <definedName name="MEDIO" localSheetId="2">#REF!</definedName>
    <definedName name="MEDIO">#REF!</definedName>
    <definedName name="MO" localSheetId="2">#REF!</definedName>
    <definedName name="MO">#REF!</definedName>
    <definedName name="MONITOREO" localSheetId="2">#REF!</definedName>
    <definedName name="MONITOREO">#REF!</definedName>
    <definedName name="OP" localSheetId="2">#REF!</definedName>
    <definedName name="OP">#REF!</definedName>
    <definedName name="OPORTUNIDA" localSheetId="2">#REF!</definedName>
    <definedName name="OPORTUNIDA">#REF!</definedName>
    <definedName name="OPORTUNIDAD" localSheetId="2">#REF!</definedName>
    <definedName name="OPORTUNIDAD">#REF!</definedName>
    <definedName name="Periodicidad">[2]Parámetros!$E$76:$E$77</definedName>
    <definedName name="PROBABILIDAD" localSheetId="2">#REF!</definedName>
    <definedName name="PROBABILIDAD">#REF!</definedName>
    <definedName name="Probabilidad_inherente">[2]Parámetros!$A$30:$A$34</definedName>
    <definedName name="Propósito">[2]Parámetros!$G$76:$G$78</definedName>
    <definedName name="Qué_pasa_con_las_observaciones_o_desviaciones">[2]Parámetros!$K$76:$K$77</definedName>
    <definedName name="Segregación_y_autoridad_del_responsable">[2]Parámetros!$C$76:$C$77</definedName>
    <definedName name="Tipo_de_control">[2]Parámetros!$A$62:$A$63</definedName>
    <definedName name="Tipo_de_riesgo">[2]Parámetros!$A$3:$A$5</definedName>
    <definedName name="Tipos">[1]TABLA!$G$2:$G$4</definedName>
    <definedName name="_xlnm.Print_Titles" localSheetId="2">'1.2.Matriz Riesgo Corrupcion'!$8:$12</definedName>
    <definedName name="_xlnm.Print_Titles" localSheetId="4">'Componente 3 Cultur y EstadoAbi'!$1:$6</definedName>
    <definedName name="_xlnm.Print_Titles" localSheetId="5">'Componente 4  Iniciativas adici'!$2:$6</definedName>
    <definedName name="_xlnm.Print_Titles" localSheetId="1">'Componente1 GestionRiesgo'!$1:$5</definedName>
    <definedName name="Tratamiento">[2]Parámetros!$A$66:$A$68</definedName>
  </definedNames>
  <calcPr calcId="191029"/>
</workbook>
</file>

<file path=xl/calcChain.xml><?xml version="1.0" encoding="utf-8"?>
<calcChain xmlns="http://schemas.openxmlformats.org/spreadsheetml/2006/main">
  <c r="AC14" i="43" l="1"/>
  <c r="AE14" i="43" s="1"/>
  <c r="AF14" i="43" s="1"/>
  <c r="AB14" i="43"/>
  <c r="U14" i="43"/>
  <c r="AC15" i="43"/>
  <c r="AE15" i="43" s="1"/>
  <c r="AF15" i="43" s="1"/>
  <c r="AB15" i="43"/>
  <c r="U15" i="43"/>
  <c r="AC16" i="43"/>
  <c r="AE16" i="43" s="1"/>
  <c r="AF16" i="43" s="1"/>
  <c r="AB16" i="43"/>
  <c r="U16" i="43"/>
  <c r="AC27" i="43" l="1"/>
  <c r="AE27" i="43" s="1"/>
  <c r="AF27" i="43" s="1"/>
  <c r="P27" i="43"/>
  <c r="AD27" i="43" s="1"/>
  <c r="AB27" i="43"/>
  <c r="U27" i="43"/>
  <c r="Q27" i="43"/>
  <c r="R27" i="43" s="1"/>
  <c r="N27" i="43"/>
  <c r="AC26" i="43"/>
  <c r="AE26" i="43" s="1"/>
  <c r="AF26" i="43" s="1"/>
  <c r="P26" i="43"/>
  <c r="AD26" i="43" s="1"/>
  <c r="AB26" i="43"/>
  <c r="U26" i="43"/>
  <c r="Q26" i="43"/>
  <c r="R26" i="43" s="1"/>
  <c r="N26" i="43"/>
  <c r="AC25" i="43"/>
  <c r="AE25" i="43" s="1"/>
  <c r="AF25" i="43" s="1"/>
  <c r="P25" i="43"/>
  <c r="AD25" i="43" s="1"/>
  <c r="AB25" i="43"/>
  <c r="U25" i="43"/>
  <c r="Q25" i="43"/>
  <c r="R25" i="43" s="1"/>
  <c r="N25" i="43"/>
  <c r="AC24" i="43"/>
  <c r="AE24" i="43" s="1"/>
  <c r="AF24" i="43" s="1"/>
  <c r="P24" i="43"/>
  <c r="AD24" i="43" s="1"/>
  <c r="AB24" i="43"/>
  <c r="U24" i="43"/>
  <c r="Q24" i="43"/>
  <c r="R24" i="43"/>
  <c r="N24" i="43"/>
  <c r="AC23" i="43"/>
  <c r="AE23" i="43" s="1"/>
  <c r="AF23" i="43" s="1"/>
  <c r="P23" i="43"/>
  <c r="AD23" i="43"/>
  <c r="AB23" i="43"/>
  <c r="U23" i="43"/>
  <c r="Q23" i="43"/>
  <c r="R23" i="43" s="1"/>
  <c r="N23" i="43"/>
  <c r="AC22" i="43"/>
  <c r="AE22" i="43" s="1"/>
  <c r="AF22" i="43" s="1"/>
  <c r="P22" i="43"/>
  <c r="AD22" i="43" s="1"/>
  <c r="AB22" i="43"/>
  <c r="U22" i="43"/>
  <c r="Q22" i="43"/>
  <c r="R22" i="43" s="1"/>
  <c r="N22" i="43"/>
  <c r="AC21" i="43"/>
  <c r="AE21" i="43" s="1"/>
  <c r="AF21" i="43" s="1"/>
  <c r="P21" i="43"/>
  <c r="AD21" i="43" s="1"/>
  <c r="AB21" i="43"/>
  <c r="U21" i="43"/>
  <c r="Q21" i="43"/>
  <c r="R21" i="43" s="1"/>
  <c r="N21" i="43"/>
  <c r="AC20" i="43"/>
  <c r="AE20" i="43" s="1"/>
  <c r="AF20" i="43" s="1"/>
  <c r="P20" i="43"/>
  <c r="AD20" i="43" s="1"/>
  <c r="AB20" i="43"/>
  <c r="U20" i="43"/>
  <c r="Q20" i="43"/>
  <c r="R20" i="43" s="1"/>
  <c r="N20" i="43"/>
  <c r="AC19" i="43"/>
  <c r="AE19" i="43" s="1"/>
  <c r="AF19" i="43" s="1"/>
  <c r="P19" i="43"/>
  <c r="AD19" i="43" s="1"/>
  <c r="AB19" i="43"/>
  <c r="U19" i="43"/>
  <c r="Q19" i="43"/>
  <c r="R19" i="43" s="1"/>
  <c r="N19" i="43"/>
  <c r="AC18" i="43"/>
  <c r="AE18" i="43" s="1"/>
  <c r="AF18" i="43" s="1"/>
  <c r="P18" i="43"/>
  <c r="AD18" i="43" s="1"/>
  <c r="AB18" i="43"/>
  <c r="U18" i="43"/>
  <c r="Q18" i="43"/>
  <c r="R18" i="43" s="1"/>
  <c r="N18" i="43"/>
  <c r="AC17" i="43"/>
  <c r="AE17" i="43" s="1"/>
  <c r="AF17" i="43" s="1"/>
  <c r="P14" i="43"/>
  <c r="AB17" i="43"/>
  <c r="U17" i="43"/>
  <c r="Q14" i="43"/>
  <c r="R14" i="43" s="1"/>
  <c r="N14" i="43"/>
  <c r="AC13" i="43"/>
  <c r="AE13" i="43" s="1"/>
  <c r="AF13" i="43" s="1"/>
  <c r="P13" i="43"/>
  <c r="AD14" i="43" s="1"/>
  <c r="AB13" i="43"/>
  <c r="U13" i="43"/>
  <c r="Q13" i="43"/>
  <c r="R13" i="43" s="1"/>
  <c r="N13" i="43"/>
  <c r="AD17" i="43" l="1"/>
  <c r="AD15" i="43"/>
  <c r="AD13" i="43"/>
  <c r="AD16"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Martha Ligia Ortega Santamaria</author>
  </authors>
  <commentList>
    <comment ref="B12" authorId="0" shapeId="0" xr:uid="{00000000-0006-0000-0000-000001000000}">
      <text>
        <r>
          <rPr>
            <b/>
            <sz val="9"/>
            <color indexed="81"/>
            <rFont val="Tahoma"/>
            <family val="2"/>
          </rPr>
          <t>Martha Ligia Ortega Santamaria:</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Rosa Valentina Aceros Garcia</author>
  </authors>
  <commentList>
    <comment ref="C6" authorId="0" shapeId="0" xr:uid="{00000000-0006-0000-0800-00000100000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CONTROL</author>
  </authors>
  <commentList>
    <comment ref="E6" authorId="0" shapeId="0" xr:uid="{00000000-0006-0000-0200-000001000000}">
      <text>
        <r>
          <rPr>
            <b/>
            <sz val="9"/>
            <color indexed="81"/>
            <rFont val="Tahoma"/>
            <family val="2"/>
          </rPr>
          <t>CONTROL:</t>
        </r>
        <r>
          <rPr>
            <sz val="9"/>
            <color indexed="81"/>
            <rFont val="Tahoma"/>
            <family val="2"/>
          </rPr>
          <t xml:space="preserve">
• Disminución de tiempos muertos, contactos innecesarios del ciudadano con la entidad y costos para
el ciudadano.
• Condiciones favorables para realizar el trámite por parte del usuario.
• Disminución de tramitadores y/o terceros que se beneficien de los usuarios del trámite.
• Incremento de niveles de seguridad para los ciudadanos y para los funcionarios de la entidad.
• Disminución de las actuaciones de corrupción que se puedan estar presentando.
• Mejoramiento de los controles en beneficio de la entidad y del ciudadano.</t>
        </r>
      </text>
    </comment>
    <comment ref="G6" authorId="0" shapeId="0" xr:uid="{00000000-0006-0000-0200-000002000000}">
      <text>
        <r>
          <rPr>
            <b/>
            <sz val="9"/>
            <color indexed="81"/>
            <rFont val="Tahoma"/>
            <family val="2"/>
          </rPr>
          <t>CONTROL:</t>
        </r>
        <r>
          <rPr>
            <sz val="9"/>
            <color indexed="81"/>
            <rFont val="Tahoma"/>
            <family val="2"/>
          </rPr>
          <t xml:space="preserve">
</t>
        </r>
        <r>
          <rPr>
            <b/>
            <sz val="9"/>
            <color indexed="81"/>
            <rFont val="Tahoma"/>
            <family val="2"/>
          </rPr>
          <t>Normativa:</t>
        </r>
        <r>
          <rPr>
            <sz val="9"/>
            <color indexed="81"/>
            <rFont val="Tahoma"/>
            <family val="2"/>
          </rPr>
          <t xml:space="preserve"> Acciones o medidas de carácter legal para mejorar los trámites, asociadas a la modificación,
actualización o emisión de normas.
</t>
        </r>
        <r>
          <rPr>
            <b/>
            <sz val="9"/>
            <color indexed="81"/>
            <rFont val="Tahoma"/>
            <family val="2"/>
          </rPr>
          <t>Administrativa:</t>
        </r>
        <r>
          <rPr>
            <sz val="9"/>
            <color indexed="81"/>
            <rFont val="Tahoma"/>
            <family val="2"/>
          </rPr>
          <t xml:space="preserve"> Acciones o medidas de mejora (racionalización) que impliquen la revisión, reingeniería,
optimización, actualización, reducción, ampliación o supresión de actividades de los procesos y procedimientos
asociados al trámite u Otros Procedimientos Administrativos.
</t>
        </r>
        <r>
          <rPr>
            <b/>
            <sz val="9"/>
            <color indexed="81"/>
            <rFont val="Tahoma"/>
            <family val="2"/>
          </rPr>
          <t xml:space="preserve">Tecnológica: </t>
        </r>
        <r>
          <rPr>
            <sz val="9"/>
            <color indexed="81"/>
            <rFont val="Tahoma"/>
            <family val="2"/>
          </rPr>
          <t>Acciones o medidas de mejora (racionalización) que implican el uso de tecnologías de la información
y las comunicaciones para agilizar los procesos y procedimientos que soportan los trámites, lo que permite la
modernización interna de la entidad mediante la adopción de herramientas tecnológicas (hardware, software y
comunicaciones).</t>
        </r>
      </text>
    </comment>
  </commentList>
</comments>
</file>

<file path=xl/sharedStrings.xml><?xml version="1.0" encoding="utf-8"?>
<sst xmlns="http://schemas.openxmlformats.org/spreadsheetml/2006/main" count="744" uniqueCount="494">
  <si>
    <t xml:space="preserve"> Actividades</t>
  </si>
  <si>
    <t>Meta o producto</t>
  </si>
  <si>
    <t xml:space="preserve">Responsable </t>
  </si>
  <si>
    <t>Fecha programada</t>
  </si>
  <si>
    <t>Oficina Asesora de Planeación</t>
  </si>
  <si>
    <t>Mapa de riesgos de corrupción publicado</t>
  </si>
  <si>
    <t>Oficina de Control Interno</t>
  </si>
  <si>
    <t>TIPO DE RACIONALIZACIÓN</t>
  </si>
  <si>
    <t>PLAN DE EJECUCIÓN</t>
  </si>
  <si>
    <t>Situación actual</t>
  </si>
  <si>
    <t>Mejora a implementar</t>
  </si>
  <si>
    <t>Beneficio al ciudadano y/o entidad</t>
  </si>
  <si>
    <t>Tipo racionalización</t>
  </si>
  <si>
    <t>Acciones racionalización</t>
  </si>
  <si>
    <t>Fecha inicio</t>
  </si>
  <si>
    <t>Fecha final</t>
  </si>
  <si>
    <t>Responsable</t>
  </si>
  <si>
    <t>Actividades</t>
  </si>
  <si>
    <t>Indicadores</t>
  </si>
  <si>
    <t>Permanente</t>
  </si>
  <si>
    <t># de contratos publicados / #  contratos celebrados</t>
  </si>
  <si>
    <t>1 registro de activos de información actualizado</t>
  </si>
  <si>
    <t>Riesgos de corrupción revisados</t>
  </si>
  <si>
    <t>CORPORACION PARA EL DESARROLLO SOSTENIBLE DEL NORTE Y ORIENTE AMAZONICO -CDA</t>
  </si>
  <si>
    <t>Publicar, difundir y mantener actualizada la información relacionada con los avances y resultados  de la gestión de la CDA</t>
  </si>
  <si>
    <t>Dirección General
Oficina Asesora de Planeación</t>
  </si>
  <si>
    <t>Direccion General</t>
  </si>
  <si>
    <t xml:space="preserve">Identificar información Corporativa adicional a la requerida por la normatividad; de acuerdo a interés de los grupos objetivos ciudadanos  </t>
  </si>
  <si>
    <t xml:space="preserve">Consulta y valoración de información adicional a la requerida por la normatividad de los grupos de interés susceptible de publicación
</t>
  </si>
  <si>
    <t>Líderes de Procesos
Oficina Asesora de Planeación</t>
  </si>
  <si>
    <t>Contratación</t>
  </si>
  <si>
    <t>1 actualización</t>
  </si>
  <si>
    <t>Datos abiertos actualizados</t>
  </si>
  <si>
    <t>Actualizar información en los set de datos abiertos para ser publicados en datos.gov.co</t>
  </si>
  <si>
    <t>Lideres de procesos
Oficina Asesora de Planeación</t>
  </si>
  <si>
    <t>Lideres de procesos
Secretaria General</t>
  </si>
  <si>
    <t>Política de riesgos de corrupción revisada y/o actualizada</t>
  </si>
  <si>
    <t>Documento Política de riesgos de corrupción publicada</t>
  </si>
  <si>
    <t>Mapa de riesgos de corrupción consolidado</t>
  </si>
  <si>
    <t>Realizar seguimiento al Mapa de riesgos de corrupción, reportar y efetuar la publicación de los resultados del seguimiento, de acuerdo con los plazos establecidos por la normatividad vigente</t>
  </si>
  <si>
    <t>Líderes de procesos 
Oficina Asesora de Planeación</t>
  </si>
  <si>
    <t>SEGUIMIENTOS</t>
  </si>
  <si>
    <t>Realizar con los lideres de Procesos y sus equipo de trabajo la revision y/o actualizacion de los riesgos de corrupcion.</t>
  </si>
  <si>
    <t>Riesgos de corrupción revisados y/o actualizados</t>
  </si>
  <si>
    <t>De acuerdo a los establecidos en el cronograma</t>
  </si>
  <si>
    <t>Establecidos en el cronograma.</t>
  </si>
  <si>
    <t>Aplicar encuesta de satisfacción al evento de rendición de cuentas realizada</t>
  </si>
  <si>
    <t>Encuesta aplicada</t>
  </si>
  <si>
    <t>De acuerdo a los establecido en el cronograma</t>
  </si>
  <si>
    <t>Tramites registrados y actualizados en SUIT</t>
  </si>
  <si>
    <t xml:space="preserve">Administrativa
Tecnologica </t>
  </si>
  <si>
    <t>Coordinar  diferentes actividades enmarcadas en la Educación Ambiental</t>
  </si>
  <si>
    <t>Subdirección de Recursos Naturales</t>
  </si>
  <si>
    <r>
      <t xml:space="preserve">          
</t>
    </r>
    <r>
      <rPr>
        <b/>
        <sz val="12"/>
        <rFont val="Arial"/>
        <family val="2"/>
      </rPr>
      <t>CO18/8511</t>
    </r>
  </si>
  <si>
    <t>PROBABILIDAD</t>
  </si>
  <si>
    <t xml:space="preserve">IMPACTO </t>
  </si>
  <si>
    <t>CALIFICACION (PROBABILIDAD x IMPACTO)</t>
  </si>
  <si>
    <t>ZONA DE RIESGO</t>
  </si>
  <si>
    <t>CALIFICACION 
(PROBABILIDAD x IMPACTO)</t>
  </si>
  <si>
    <t>DIRECCIONAMIENTO ESTRATÉGICO</t>
  </si>
  <si>
    <t>Subdireccion de Normatizacion y Calidad Ambiental</t>
  </si>
  <si>
    <t>GESTIÓN DE ADQUISICIÓN DE BIENES Y SERVICIOS</t>
  </si>
  <si>
    <t>Mapa de riesgos de corrupcion con el seguimiento</t>
  </si>
  <si>
    <t>Seguimiento a la recepción de PQRSD en línea de acuerdo con los lineamientos   por  Ministerio de las Tic´s</t>
  </si>
  <si>
    <t>Seguimiento desde la administración de la pagina web</t>
  </si>
  <si>
    <t>permanente</t>
  </si>
  <si>
    <t>Convocar chats, foros a través de medios de comunicación (redes sociales y pagina web) para  interactuar con la ciudadanía en torno a temas asociados con proyectos normativos o de gestión que adelanta la entidad  en desarrollo de su misión Institucional, de acuerdo a lo establecido en el cronograma.</t>
  </si>
  <si>
    <t>Revisión y actualización de la información registrada en el SUIT.</t>
  </si>
  <si>
    <t>Difundir información sobre la oferta institucional de trámites en lenguaje claro y de forma permanente a los grupo de valor.</t>
  </si>
  <si>
    <t>Publicación sobre la oferta institucional</t>
  </si>
  <si>
    <t>Oficina de Normatizacion y Calidad Ambiental
Planeación</t>
  </si>
  <si>
    <t>Dificultad para el acceso de tramites en línea</t>
  </si>
  <si>
    <t>Garantizar el acceso y orientación de los tramites a los usuarios que lo requieran.</t>
  </si>
  <si>
    <t>Acceso oportuno al trámite</t>
  </si>
  <si>
    <t>Tecnologico</t>
  </si>
  <si>
    <t>Acceso</t>
  </si>
  <si>
    <t>Número de publicaciones realizadas</t>
  </si>
  <si>
    <t>Número de Información adicional publicada</t>
  </si>
  <si>
    <t># de hojas de vida publicadas</t>
  </si>
  <si>
    <t xml:space="preserve">Talento Humano
</t>
  </si>
  <si>
    <t># PQRSD recibidas/# PQRSD tramitadas</t>
  </si>
  <si>
    <t>No. Actualizaciones solicitadas</t>
  </si>
  <si>
    <t>Actualizaciones realizadas</t>
  </si>
  <si>
    <t>Hacer seguimiento al cumplimiento del tramite  y terminos de las  PQRSD</t>
  </si>
  <si>
    <t>Seguimiento a los consolidado de PQRSD</t>
  </si>
  <si>
    <t>Seguimientos Realizados
PQRSD</t>
  </si>
  <si>
    <t>Subdirección de Normatización y calidad ambiental</t>
  </si>
  <si>
    <t>Información de Tramites disponibles en la página web de la corporación</t>
  </si>
  <si>
    <t>Subdirección de Normatización y calidad ambiental/oficina asesora de planeación</t>
  </si>
  <si>
    <t xml:space="preserve">Oficina Asesora de Planeación </t>
  </si>
  <si>
    <t>Capacitar al 100% del personal</t>
  </si>
  <si>
    <t>Informe semestral de resultados de las encuestas de verificación y calidad del servicio aplicadas</t>
  </si>
  <si>
    <t>Relacion de Tramites disponbiles en la web</t>
  </si>
  <si>
    <t>100%  usuarios atendidos</t>
  </si>
  <si>
    <t>Aplicar  encuestas de verificación y calidad del servicio.</t>
  </si>
  <si>
    <t>desconocimiento de la oferta institucional</t>
  </si>
  <si>
    <t>Permanentemente</t>
  </si>
  <si>
    <t>Plan Anticorrupcion publicado</t>
  </si>
  <si>
    <t xml:space="preserve">Informes publicados </t>
  </si>
  <si>
    <t>Informes PQRSD</t>
  </si>
  <si>
    <t>Oficina Asesora de Control Interno</t>
  </si>
  <si>
    <t>Trimestral</t>
  </si>
  <si>
    <t xml:space="preserve">Aplicación de encuestas para personas naturales y/o juridicas que acceden a los tramites y/o servicios prestados por la CDA. </t>
  </si>
  <si>
    <t>Direcciones Seccionales Guainia, Guaviare y Vaupes</t>
  </si>
  <si>
    <t>Consolidacion de los resultados obtenidos en las encuestas de caracterizacion de usuarios.</t>
  </si>
  <si>
    <t>RESPONSABLE</t>
  </si>
  <si>
    <t>Gestion del Talento Humano</t>
  </si>
  <si>
    <t>Elaborar el Informe de Gestión de Peticiones Quejas y Reclamos PQRSD haciendo énfasis en la oportunidad de respuesta a los requerimientos de la ciudadanía</t>
  </si>
  <si>
    <t>CODIGO: EDE-CP-01-PR-10-FR-02</t>
  </si>
  <si>
    <t>Secretaria General</t>
  </si>
  <si>
    <t>Condiciones favorables para realizar el tramite por parte de los usuarios</t>
  </si>
  <si>
    <t>Disponer  en la página Web el mapa institucional de riesgos de corrupción consolidado y/o actualizado.</t>
  </si>
  <si>
    <t>PROCEDIMIENTO: ADMINISTRACIÓN DEL RIESGO</t>
  </si>
  <si>
    <t>FECHA: 22 de marzo de 2023</t>
  </si>
  <si>
    <t>VERSION: 5</t>
  </si>
  <si>
    <t>(2)  IDENTIFICACIÓN  DEL RIESGO CORRUPCIÓN</t>
  </si>
  <si>
    <t>(3) VALORACIÓN DEL RIESGO- ANÁLISIS DE RIESGO INHERENTE</t>
  </si>
  <si>
    <t>(3) VALAORACION DEL RIESGO - VALORACIÓN DE LOS CONTROLES</t>
  </si>
  <si>
    <t>(3) VALORACION DEL RIESGO  - NIVEL DEL RIESGO RESIDUAL</t>
  </si>
  <si>
    <t>(4) PLAN DE ACCIÓN</t>
  </si>
  <si>
    <t>(5) MONITOREO  Y SEGUIMIENTO DEL RIESGO</t>
  </si>
  <si>
    <t xml:space="preserve">REFERENCIA </t>
  </si>
  <si>
    <t>PROCESO</t>
  </si>
  <si>
    <t xml:space="preserve">
OBJETIVO</t>
  </si>
  <si>
    <t>ALCANCE</t>
  </si>
  <si>
    <t xml:space="preserve">
CAUSA RAIZ</t>
  </si>
  <si>
    <t>DESCRIPCIÓN DEL RIESGO (inicia con la frase POSIBILIDAD DE)</t>
  </si>
  <si>
    <t>ACCIÓN U OMISIÓN</t>
  </si>
  <si>
    <t>USO DEL PODER</t>
  </si>
  <si>
    <t>DESVIAR LA GESTIÓN DE LO PÚBLICO</t>
  </si>
  <si>
    <t>BENEFICIO PRIVADO</t>
  </si>
  <si>
    <t>CLASIFICACIÓN DEL RIESGO</t>
  </si>
  <si>
    <t xml:space="preserve">
CONSECUENCIAS</t>
  </si>
  <si>
    <r>
      <rPr>
        <b/>
        <sz val="12"/>
        <color theme="1"/>
        <rFont val="Arial"/>
        <family val="2"/>
      </rPr>
      <t>NIVEL</t>
    </r>
    <r>
      <rPr>
        <sz val="12"/>
        <color theme="1"/>
        <rFont val="Arial"/>
        <family val="2"/>
      </rPr>
      <t xml:space="preserve"> </t>
    </r>
  </si>
  <si>
    <t>PROBABILIDAD
(tabla 2)</t>
  </si>
  <si>
    <t>NIVEL</t>
  </si>
  <si>
    <t>IMPACTO 
(tabla 3)</t>
  </si>
  <si>
    <t>ZONA DE RIESGO INHERENTE</t>
  </si>
  <si>
    <t>No. CONTROL</t>
  </si>
  <si>
    <t>DESCRIPCIÓN DEL  CONTROL</t>
  </si>
  <si>
    <t>AFECTACIÓN</t>
  </si>
  <si>
    <t>TIPO</t>
  </si>
  <si>
    <t>IMPLEMENTACIÓN</t>
  </si>
  <si>
    <t>DOCUMENTACIÓN</t>
  </si>
  <si>
    <t>FRECUENCIA</t>
  </si>
  <si>
    <t>EVIDENCIA</t>
  </si>
  <si>
    <t>NIVEL DEL CONTROL</t>
  </si>
  <si>
    <t>TRATAMIENTO</t>
  </si>
  <si>
    <t>PLAN DE ACCIÓN</t>
  </si>
  <si>
    <t>FECHA  IMPLEMENTACIÓN</t>
  </si>
  <si>
    <t>FECHA SEGUIMIENTO</t>
  </si>
  <si>
    <t xml:space="preserve">SEGUIMIENTO (controles Establecidos) </t>
  </si>
  <si>
    <t>ESTADO</t>
  </si>
  <si>
    <t>Formular las directrices e instrumentos de planeación que orienten a la gestión de la CDA y a los actores, hacia el logro del mejoramiento de la calidad de vida de los habitantes y la sostenibilidad de los recursos naturales de la jurisdicción, garantizando la comunicación y participación permanente de los grupos de valor.</t>
  </si>
  <si>
    <t xml:space="preserve"> Inicia con el análisis de las directrices nacionales e internacionales en materia ambiental, pasando por la concertación y aprobación de las directrices y planes, y termina con el seguimiento y divulgación de los resultados de la gestión de la entidad.</t>
  </si>
  <si>
    <r>
      <t xml:space="preserve">debido a la  </t>
    </r>
    <r>
      <rPr>
        <sz val="12"/>
        <rFont val="Arial"/>
        <family val="2"/>
      </rPr>
      <t xml:space="preserve">modificación de las metas ( financieras, proyectos y programas, entre otros). </t>
    </r>
  </si>
  <si>
    <r>
      <rPr>
        <b/>
        <sz val="12"/>
        <rFont val="Arial"/>
        <family val="2"/>
      </rPr>
      <t xml:space="preserve">Posibilidad de </t>
    </r>
    <r>
      <rPr>
        <sz val="12"/>
        <rFont val="Arial"/>
        <family val="2"/>
      </rPr>
      <t>recibir dádivas  por los  cambios en el Informe de Gestión  debido a  la   alteración de las metas ( financieras, proyectos y programas, entre otros),  por el ejercicio de la función como jefe asesor (a) de Planeación, para el beneficio propio o de terceros.</t>
    </r>
  </si>
  <si>
    <t>x</t>
  </si>
  <si>
    <t>Corrupción</t>
  </si>
  <si>
    <t xml:space="preserve">• Inhabilidad en el ejercicio de sus funciones. 
• Perdida de la credibilidad Institucional.
• Sanciones legales.
</t>
  </si>
  <si>
    <t>Detectivo</t>
  </si>
  <si>
    <t>Manual</t>
  </si>
  <si>
    <t>Documentado</t>
  </si>
  <si>
    <t>Aleatoria</t>
  </si>
  <si>
    <t xml:space="preserve">Con registro </t>
  </si>
  <si>
    <t>Reducir</t>
  </si>
  <si>
    <t xml:space="preserve">Cuatrimestral </t>
  </si>
  <si>
    <t xml:space="preserve">NORMATIZACIÓN Y CALIDAD AMBIENTAL </t>
  </si>
  <si>
    <t xml:space="preserve">Consolidar acciones de control, monitoreo, seguimiento, evaluación al igual regular el uso, manejo y aprovechamiento de los recursos naturales que conlleve a garantizar la sostenibilidad en los ecosistemas del norte y oriente amazónico. </t>
  </si>
  <si>
    <t xml:space="preserve"> Inicia con una solicitud para el  aprovechamiento de un recurso o de un ecosistema, se desarrolla actividades de identificación y/o  valoración de información ambiental, cultural y socioeconómica en torno a los recursos naturales, su uso, aprovechamiento, manejo, comercio y transporte, a partir de información primaria y secundaria para su evaluación y toma de decisiones.</t>
  </si>
  <si>
    <r>
      <rPr>
        <b/>
        <sz val="12"/>
        <rFont val="Arial"/>
        <family val="2"/>
      </rPr>
      <t>debido a</t>
    </r>
    <r>
      <rPr>
        <sz val="12"/>
        <rFont val="Arial"/>
        <family val="2"/>
      </rPr>
      <t xml:space="preserve"> un concepto técnico, acto administrativo, permiso, entre otros,  contradictorios a la realidad legal   
</t>
    </r>
  </si>
  <si>
    <r>
      <rPr>
        <b/>
        <sz val="12"/>
        <rFont val="Arial"/>
        <family val="2"/>
      </rPr>
      <t xml:space="preserve">Posibilidad de </t>
    </r>
    <r>
      <rPr>
        <sz val="12"/>
        <rFont val="Arial"/>
        <family val="2"/>
      </rPr>
      <t xml:space="preserve">favorecimiento en trámites ambientales,    debido a un concepto técnico, acto administrativo, permiso, entre otros,   contradictorios a la realidad legal, por el ejercicio de las funciones como técnico y/o profesional;   para recibir beneficio económico propio o  de usuarios externos. </t>
    </r>
  </si>
  <si>
    <t>X</t>
  </si>
  <si>
    <t>Corrupción asociada a la Prestación de Tramites y Servicios</t>
  </si>
  <si>
    <t xml:space="preserve">• Inhabilidad en el ejercicio de sus funciones. 
• Sanciones legales por incumplimiento contractual.
• Perdida de la Confianza como Autoridad Ambiental.
</t>
  </si>
  <si>
    <t xml:space="preserve">profesional de apoyo Subdirección de Normatización y Calidad Ambiental </t>
  </si>
  <si>
    <t xml:space="preserve">ORDENACIÓN Y PLANIFICACIÓN AMBIENTAL DEL TERRITORIO </t>
  </si>
  <si>
    <t xml:space="preserve">Ordenar gradualmente el territorio para el conocimiento y planificación del manejo sostenible de los recursos naturales y del medio ambiente en la jurisdicción de la CDA. </t>
  </si>
  <si>
    <t>Planificación e implementación de programas, proyectos y actividades para el ordenamiento ambiental del territorio, la conservación y recuperación de la disponibilidad y sostenibilidad de los Recursos Naturales del área de la jurisdicción. Programadas en el PA</t>
  </si>
  <si>
    <r>
      <t xml:space="preserve">debido a </t>
    </r>
    <r>
      <rPr>
        <sz val="12"/>
        <rFont val="Arial"/>
        <family val="2"/>
      </rPr>
      <t>la entrega de bienes y servicios que no cumplen con las exigencias Técnicas  del contrato</t>
    </r>
  </si>
  <si>
    <r>
      <rPr>
        <b/>
        <sz val="12"/>
        <rFont val="Arial"/>
        <family val="2"/>
      </rPr>
      <t>Posibilidad de</t>
    </r>
    <r>
      <rPr>
        <sz val="12"/>
        <rFont val="Arial"/>
        <family val="2"/>
      </rPr>
      <t xml:space="preserve"> recibir dadivas debido a</t>
    </r>
    <r>
      <rPr>
        <b/>
        <sz val="12"/>
        <rFont val="Arial"/>
        <family val="2"/>
      </rPr>
      <t xml:space="preserve"> </t>
    </r>
    <r>
      <rPr>
        <sz val="12"/>
        <rFont val="Arial"/>
        <family val="2"/>
      </rPr>
      <t>la entrega de bienes y servicios que no cumplen con las exigencias Técnicas  del contrato, por el ejerció de las funciones como Coordinadores de los proyectos, para el beneficio Propio o de terceros.</t>
    </r>
  </si>
  <si>
    <t xml:space="preserve">• Inhabilidad en el ejercicio de sus funciones. 
• Sanciones legales por incumplimiento contractual.
• Detrimento Patrimonial.
</t>
  </si>
  <si>
    <t>la Subdirectora de Administración de Recurso Naturales, verifica que la entrega de bienes y servicios sea igual a las condiciones técnicas exigidas, a través del  los informes con  su respectivo registro fotográfico.</t>
  </si>
  <si>
    <t>anexar en la etapa precontractual de todos los contratos de prestación de bienes y Servicios  el requisito de la entrega de informes con las mismas condiciones técnicas del contrato.</t>
  </si>
  <si>
    <t>la Subdirectora de Administración de Recurso Naturales</t>
  </si>
  <si>
    <t>GESTIÓN DEL DESARROLLO SOSTENIBLE</t>
  </si>
  <si>
    <t xml:space="preserve">Promover la recuperación y sostenibilidad ambiental del territorio mediante la generación de información y proyectos productivos aplicables para la jurisdicción, que conlleve a la disminución de la presión sobre los Bienes y Servicios Ambientales </t>
  </si>
  <si>
    <t>A partir de un diagnóstico participativo, se establecen estrategias para dar soluciones a las necesidades ambientales de la población</t>
  </si>
  <si>
    <r>
      <rPr>
        <b/>
        <sz val="12"/>
        <rFont val="Arial"/>
        <family val="2"/>
      </rPr>
      <t>Posibilidad de</t>
    </r>
    <r>
      <rPr>
        <sz val="12"/>
        <rFont val="Arial"/>
        <family val="2"/>
      </rPr>
      <t xml:space="preserve"> recibir dadivas debido a la entrega de bienes y servicios que no cumplen con las exigencias Técnicas  del contrato, por el ejerció de las funciones como Coordinadores de los proyectos, para el beneficio Propio o de terceros.</t>
    </r>
  </si>
  <si>
    <t>Continua</t>
  </si>
  <si>
    <t>GESTIÓN DEL TALENTO HUMANO</t>
  </si>
  <si>
    <t>Desarrollar actividades para la administración del talento humano de la Corporación, que permita el desarrollo de la misión, visión y objetivos estratégicos institucionales, dentro de un clima organizacional adecuado.</t>
  </si>
  <si>
    <t>El proceso inicia con la definición de las necesidades o requerimientos de talento humano para proveer empleos vacantes en la planta de personal, incluye lo relacionado con el Sistema de Gestión en Seguridad y Salud en el Trabajo y termina con el retiro del servicio.</t>
  </si>
  <si>
    <r>
      <rPr>
        <b/>
        <sz val="12"/>
        <rFont val="Arial"/>
        <family val="2"/>
      </rPr>
      <t xml:space="preserve">Debido al </t>
    </r>
    <r>
      <rPr>
        <sz val="12"/>
        <rFont val="Arial"/>
        <family val="2"/>
      </rPr>
      <t>inadecuado proceso de selección del personal en la entidad</t>
    </r>
  </si>
  <si>
    <r>
      <rPr>
        <b/>
        <sz val="12"/>
        <rFont val="Arial"/>
        <family val="2"/>
      </rPr>
      <t>Posibilidad de</t>
    </r>
    <r>
      <rPr>
        <sz val="12"/>
        <rFont val="Arial"/>
        <family val="2"/>
      </rPr>
      <t xml:space="preserve"> favorecimiento en la  vinculación laboral   Debido al inadecuado proceso de selección de funcionarios, por el  ejercicio de sus funciones ,para la ocupación de cargos públicos con el beneficio de una mejor remuneración salarias. 
</t>
    </r>
  </si>
  <si>
    <t>• Inhabilidad en el ejercicio de sus funciones. 
• Perdida de la credibilidad Institucional.
• Sanciones legales.</t>
  </si>
  <si>
    <t xml:space="preserve">El encargada de  las funciones  Talento Humano verifica que el proceso de selección del personal se realiza adecuadamente a través de procedimiento de vinculación laboral establecido en la entidad </t>
  </si>
  <si>
    <t>Preventivo</t>
  </si>
  <si>
    <t xml:space="preserve">verificación de la idoneidad  del funcionario a vincular por medio del manual de Funciones </t>
  </si>
  <si>
    <t>Subdirector(a) Administrativa y Financiera -Jefe de Talento Humano</t>
  </si>
  <si>
    <t>GESTIÓN DE BIENES E INFRAESTRUCTURA</t>
  </si>
  <si>
    <t xml:space="preserve">Registrar bienes muebles e inmuebles de consumo y/o devolutivo de almacén, para el manejo y control de los mismos; procedimiento que puede darse por adquisición, por compra de caja menor,   donaciones, bienes recibidos en comodato, donación en pago, leasing con opción de compra, remesa o traslado entre bodegas o entre entidades, recuperación, reposición, sobrantes, producción, sentencias y por bienes adquiridos dentro del objeto contractual para el desarrollo del mismo(contratos de obra, convenios….entre otros) en el cual se especifique q deben ser entregados a la corporación una vez ejecuten el contrato. </t>
  </si>
  <si>
    <t xml:space="preserve">Ingresa por compra, por donación, compensación, por reintegro a  almacén, por bienes adquiridos dentro del objeto contractual para el desarrollo del mismo (contratos de obra, convenios….entre otros) en el cual se especifique que deben ser entregados a la corporación una vez ejecuten el contrato, una vez se cuente con los documentos soportes idóneos para el registro. </t>
  </si>
  <si>
    <r>
      <rPr>
        <b/>
        <sz val="12"/>
        <rFont val="Arial"/>
        <family val="2"/>
      </rPr>
      <t>debido a</t>
    </r>
    <r>
      <rPr>
        <sz val="12"/>
        <rFont val="Arial"/>
        <family val="2"/>
      </rPr>
      <t>l incumplimiento en las especificaciones  técnicas establecidas en  los contrato (obras, convenios, entre otros)</t>
    </r>
  </si>
  <si>
    <r>
      <rPr>
        <b/>
        <sz val="12"/>
        <rFont val="Arial"/>
        <family val="2"/>
      </rPr>
      <t>Posibilidad de</t>
    </r>
    <r>
      <rPr>
        <sz val="12"/>
        <rFont val="Arial"/>
        <family val="2"/>
      </rPr>
      <t xml:space="preserve"> recibir dádivas por el ingreso 
de elementos de consumo y activos fijos  almacén debido al incumplimiento en las especificaciones  técnicas establecidas en  los contrato (obras, convenios, entre otros), por el ejercicio de las funciones como almacenista, para el beneficio propio o de terceros.  
</t>
    </r>
  </si>
  <si>
    <t>• Inhabilidad en el ejercicio de sus funciones. 
• Sanciones legales por incumplimiento contractual.
• Detrimento Patrimonial.</t>
  </si>
  <si>
    <t>La subdirectora Administrativa  y Financiera verifica  que los  elementos que  ingresan al almacén correspondan con las necesidades establecidas en el contrato a través de la manual de bienes y el procedimiento.</t>
  </si>
  <si>
    <t>Elaborar una lista de verificación de  los ingresos de acuerdo a las especificaciones de los contratos.</t>
  </si>
  <si>
    <t xml:space="preserve">Técnico Administrativo de Almacén </t>
  </si>
  <si>
    <t xml:space="preserve">GESTIÓN DOCUMENTAL </t>
  </si>
  <si>
    <t>Garantizar la correcta y oportuna dirección, planeación, manejo, control, organización y funcionamiento de la gestión documental y la administración de archivos de la corporación , de forma armónica y homogénea de acuerdo  a los estándares para el tratamiento de los documentos y la legislación vigente, para proteger el patrimonio documental.</t>
  </si>
  <si>
    <t>Este procedimiento involucra todas las actividades propias de la Gestión Documental desde la producción y recepción de las comunicaciones oficiales de la entidad establecidas como documentos asociados a cada proceso, hasta la disposición final de los mismos, de acuerdo con los lineamientos  establecidos en la norma de Gestión Documental.</t>
  </si>
  <si>
    <r>
      <rPr>
        <b/>
        <sz val="12"/>
        <rFont val="Arial"/>
        <family val="2"/>
      </rPr>
      <t>debido a</t>
    </r>
    <r>
      <rPr>
        <sz val="12"/>
        <rFont val="Arial"/>
        <family val="2"/>
      </rPr>
      <t xml:space="preserve"> la destrucción, robo y  pérdida  de documentos e información.</t>
    </r>
  </si>
  <si>
    <r>
      <rPr>
        <b/>
        <sz val="12"/>
        <rFont val="Arial"/>
        <family val="2"/>
      </rPr>
      <t>Posibilidad de</t>
    </r>
    <r>
      <rPr>
        <sz val="12"/>
        <rFont val="Arial"/>
        <family val="2"/>
      </rPr>
      <t xml:space="preserve"> recibir dadivas por el manejo de procedimientos documentales  debido a la destrucción, robo y  pérdida  de documentos e información, por el ejercicio de las funciones secretaria del centro de Archivo Documental, para el favorecimiento de terceros</t>
    </r>
  </si>
  <si>
    <t xml:space="preserve">• Pérdida de memoria y de información de los procesos  de la entidad.
• Sanciones  penales, disciplinarias y fiscales.
• Procesos Disciplinarios.
</t>
  </si>
  <si>
    <t xml:space="preserve">el Secretario General verifica que los documentos e información, que recibe y almacena el centro  Archivo central, se encuentren escaneados a través de un inventario físico y digital, para su disponibilidad en el caso de consulta por usuarios y colaboradores.  </t>
  </si>
  <si>
    <t xml:space="preserve">Aportar todos los recursos  necesarios(humano, físico, tecnológicos) para el ejerció de las actividades de digitalización de los documentos y información  de la entidad. </t>
  </si>
  <si>
    <t>Secretario General</t>
  </si>
  <si>
    <t>GESTIÓN ADMINISTRATIVA Y FINANCIERA</t>
  </si>
  <si>
    <t>Administrar y proporcionar servicios financieros para el cumplimiento de la gestión institucional, proveer información financiera para la toma de decisiones y realizar el seguimiento y control a los recursos financieros.</t>
  </si>
  <si>
    <t>Inicia con la planeación presupuestal y termina con el análisis, interpretación y comunicación de la información financiera.</t>
  </si>
  <si>
    <r>
      <rPr>
        <b/>
        <sz val="12"/>
        <rFont val="Arial"/>
        <family val="2"/>
      </rPr>
      <t>debido al</t>
    </r>
    <r>
      <rPr>
        <sz val="12"/>
        <rFont val="Arial"/>
        <family val="2"/>
      </rPr>
      <t xml:space="preserve">  retiro  como deudor del   boletín del  de Deudores Morosos  de la Contaduría General de la Nación  (BDME)</t>
    </r>
  </si>
  <si>
    <r>
      <rPr>
        <b/>
        <sz val="12"/>
        <rFont val="Arial"/>
        <family val="2"/>
      </rPr>
      <t>CONTABILIDAD
Posibilidad de</t>
    </r>
    <r>
      <rPr>
        <sz val="12"/>
        <rFont val="Arial"/>
        <family val="2"/>
      </rPr>
      <t xml:space="preserve"> Recibir dádivas de terceros  debido al  retiro  del boletín de Deudores Morosos  de la Contaduría General de la Nación  (BDME), por parte del Contador    y/ o personal autorizado que desarrolle la función en la entidad, para el beneficio económico  propio y/o terceros</t>
    </r>
  </si>
  <si>
    <t xml:space="preserve">• Inhabilidad como funcionario.
• Perdida de la licencia como contador.
• Perdida de la imagen institucional.
</t>
  </si>
  <si>
    <t>La Subdirectora  Administrativa y Financiera verifica  la conciliación y el reporte de terceros de los deudores reportados en SICAR versus los reportes de los deudores de Contabilidad a través de BDME, la cual  se realiza de manera de mensual, mediante  comunicación y acto administrativo.</t>
  </si>
  <si>
    <t xml:space="preserve">realizar seguimiento mensual  a las conciliaciones mediante una comunicación interna. </t>
  </si>
  <si>
    <t xml:space="preserve">La Subdirectora Administrativa y Financiera </t>
  </si>
  <si>
    <r>
      <rPr>
        <b/>
        <sz val="12"/>
        <rFont val="Arial"/>
        <family val="2"/>
      </rPr>
      <t>Debido</t>
    </r>
    <r>
      <rPr>
        <sz val="12"/>
        <rFont val="Arial"/>
        <family val="2"/>
      </rPr>
      <t xml:space="preserve"> a realizar pagos sin el cumplimiento de los requisitos</t>
    </r>
  </si>
  <si>
    <r>
      <rPr>
        <b/>
        <sz val="12"/>
        <rFont val="Arial"/>
        <family val="2"/>
      </rPr>
      <t xml:space="preserve">TESORERIA </t>
    </r>
    <r>
      <rPr>
        <sz val="12"/>
        <rFont val="Arial"/>
        <family val="2"/>
      </rPr>
      <t xml:space="preserve">
posibilidad de recibir  incentivos o dadivas por parte de terceros debido a realizar pagos sin el cumplimiento de los requisitos contractuales, por parte de los funcionarios autorizados antes las entidades bancarias para obtener beneficio económico  propio y/o terceros</t>
    </r>
  </si>
  <si>
    <t>• Investigaciones penales, fiscales o disciplinarias.
•  Sanciones legales por incumplimiento contractual.
•  Detrimento Patrimonial.
• Perdida de la imagen institucional.
• Perdida de confianza en lo publico.</t>
  </si>
  <si>
    <t xml:space="preserve">la tesorera verifica que el  pago se realice de acuerdo a los requisitos de cada contrato a través del expedición del egreso. </t>
  </si>
  <si>
    <t>Realizar el pago correspondiente de acuerdo a los requisitos establecidos.</t>
  </si>
  <si>
    <t>Tesorera</t>
  </si>
  <si>
    <t>GESTIÓN JURÍDICA</t>
  </si>
  <si>
    <t>Velar por los intereses de la entidad, representarla judicialmente y  asegurar que las actuaciones y  decisiones  se enmarquen dentro de los parámetros previstos en la constitución Política y Leyes.</t>
  </si>
  <si>
    <t>Inicia con la presentación o contestación de la demanda   denuncia  o proceso disciplinario y termina con un fallo debidamente ejecutoriado.</t>
  </si>
  <si>
    <r>
      <rPr>
        <b/>
        <sz val="12"/>
        <rFont val="Arial"/>
        <family val="2"/>
      </rPr>
      <t>debido a</t>
    </r>
    <r>
      <rPr>
        <sz val="12"/>
        <rFont val="Arial"/>
        <family val="2"/>
      </rPr>
      <t xml:space="preserve"> las demoras de los tramites (demandas, acciones populares, tutelas, entre otras), </t>
    </r>
  </si>
  <si>
    <r>
      <rPr>
        <b/>
        <sz val="12"/>
        <rFont val="Arial"/>
        <family val="2"/>
      </rPr>
      <t>Posibilidad de</t>
    </r>
    <r>
      <rPr>
        <sz val="12"/>
        <rFont val="Arial"/>
        <family val="2"/>
      </rPr>
      <t xml:space="preserve"> Favorecimiento en los procesos jurídicos </t>
    </r>
    <r>
      <rPr>
        <b/>
        <sz val="12"/>
        <rFont val="Arial"/>
        <family val="2"/>
      </rPr>
      <t xml:space="preserve">debido a </t>
    </r>
    <r>
      <rPr>
        <sz val="12"/>
        <rFont val="Arial"/>
        <family val="2"/>
      </rPr>
      <t>las demoras de los tramites (demandas, acciones populares, tutelas, entre otras), por el ejercicio de sus funciones como abogado, persona autorizada, para el beneficio de terceros.</t>
    </r>
  </si>
  <si>
    <t xml:space="preserve">• Investigaciones penales, fiscales o disciplinarias.
•  Sanciones legales por incumplimiento contractual.
•  Detrimento Patrimonial.
</t>
  </si>
  <si>
    <t xml:space="preserve">El Secretario General verifica que los proceso Jurídicos  (peticiones, tutelas, acciones de populares entre otras) sean tramitados en el tiempo establecido para cada uno, realizando el seguimiento a través pagina de la Consulta de Proceso Nacional Unificada  
</t>
  </si>
  <si>
    <t xml:space="preserve">llevar registro de los procesos jurídicos  trimestral a través de los Indicadores del Plan de Acción por proceso (Gestión Jurídica) </t>
  </si>
  <si>
    <t>Secretaria del Área de Secretaria General</t>
  </si>
  <si>
    <t xml:space="preserve">Formular  las  orientaciones  para  la  adquisición  de  bienes  y  servicios  de  la  Corporación  para  el Desarrollo Sostenible del Norte y el Oriente  Amazónico - CDA, conforme a la normatividad legal vigente  en  materia  de  contratación  pública  y  bajo  la  egida  de  los  principios  de  la  contratación estatal, con el propósito de que la Corporación sea eficiente, eficaz y efectiva en el cumplimiento de su misión y visión. </t>
  </si>
  <si>
    <t xml:space="preserve">Este  documento  aplica  para  toda  la  Corporación  en  la  fase  precontractual,  contractual  y pos contractual en las modalidades de licitación pública, selección abreviada, concurso de méritos, contratación directa y mínima cuantía, así como aquellas contrataciones de régimen especial </t>
  </si>
  <si>
    <r>
      <rPr>
        <b/>
        <sz val="12"/>
        <rFont val="Arial"/>
        <family val="2"/>
      </rPr>
      <t>debido a</t>
    </r>
    <r>
      <rPr>
        <sz val="12"/>
        <rFont val="Arial"/>
        <family val="2"/>
      </rPr>
      <t xml:space="preserve"> la celebración y/o indebida adjudicación de un contrato,</t>
    </r>
  </si>
  <si>
    <r>
      <rPr>
        <b/>
        <sz val="12"/>
        <rFont val="Arial"/>
        <family val="2"/>
      </rPr>
      <t>Posibilidad de</t>
    </r>
    <r>
      <rPr>
        <sz val="12"/>
        <rFont val="Arial"/>
        <family val="2"/>
      </rPr>
      <t xml:space="preserve"> favorecimiento en los contratos debido a la celebración y/o indebida adjudicación de un contrato, por el ejercicio de la función como parte del ordenador del gasto o personal Autorizado, para el beneficio de terceros.</t>
    </r>
  </si>
  <si>
    <t>el secretario General verifica que la adjudicación contractual cumple con los requisitos de la norma, a través del manual de contratación, para la adecuada celebración de un contrato.</t>
  </si>
  <si>
    <t>Evitar</t>
  </si>
  <si>
    <t xml:space="preserve">realizar reuniones con el comité de estructura contractual, donde se verifica la condiciones o la idoneidad de las la personas </t>
  </si>
  <si>
    <t xml:space="preserve">comité contractual </t>
  </si>
  <si>
    <t xml:space="preserve"> EVALUACIÓN Y SEGUIMIENTO DEL SISTEMA INTEGRADO DE GESTIÓN</t>
  </si>
  <si>
    <t xml:space="preserve">Evaluar el desarrollo, mantenimiento y mejora del SIG,  administrando de manera eficaz, las herramientas de control interno para asegurar el cumplimiento de las políticas, normas, acuerdos y reglamentos establecidos por los diferentes procesos de la Corporación.        </t>
  </si>
  <si>
    <t>Inicia con la planificación y ejecución de las auditorias integrales a los procesos y procedimientos del mapa de procesos de la Corporación, continua con la suscripción de las acciones correctivas y termina con el mejoramiento continuo del SIGI.</t>
  </si>
  <si>
    <r>
      <rPr>
        <b/>
        <sz val="12"/>
        <rFont val="Arial"/>
        <family val="2"/>
      </rPr>
      <t>Debido a</t>
    </r>
    <r>
      <rPr>
        <sz val="12"/>
        <rFont val="Arial"/>
        <family val="2"/>
      </rPr>
      <t xml:space="preserve"> modificaciones  en la lista de verificación al momento de análisis de las evidencias</t>
    </r>
  </si>
  <si>
    <r>
      <rPr>
        <b/>
        <sz val="12"/>
        <rFont val="Arial"/>
        <family val="2"/>
      </rPr>
      <t>Posibilidad de</t>
    </r>
    <r>
      <rPr>
        <sz val="12"/>
        <rFont val="Arial"/>
        <family val="2"/>
      </rPr>
      <t xml:space="preserve"> omisión y/o cambios   en los informes de  auditorias interna  por procesos,  </t>
    </r>
    <r>
      <rPr>
        <b/>
        <sz val="12"/>
        <rFont val="Arial"/>
        <family val="2"/>
      </rPr>
      <t xml:space="preserve">debido a </t>
    </r>
    <r>
      <rPr>
        <sz val="12"/>
        <rFont val="Arial"/>
        <family val="2"/>
      </rPr>
      <t xml:space="preserve">modificaciones  en la lista de verificación al momento de análisis de las evidencias, por ejercicio de sus funciones como  auditor, para el beneficio propio y de terceros </t>
    </r>
  </si>
  <si>
    <t xml:space="preserve">• Inhabilidad en el ejercicio de sus funciones como Auditor por el ente certificador.
• Perdida de la credibilidad Institucional.
• Procesos Disciplinarios al funcionario. 
</t>
  </si>
  <si>
    <t xml:space="preserve">Jefe Asesora de control Interno </t>
  </si>
  <si>
    <t>Automático</t>
  </si>
  <si>
    <t>Conflicto de intereses</t>
  </si>
  <si>
    <t>Sin Documentar</t>
  </si>
  <si>
    <t>Sin registro</t>
  </si>
  <si>
    <t>Compartir</t>
  </si>
  <si>
    <t xml:space="preserve">Finalizado </t>
  </si>
  <si>
    <t>Curso</t>
  </si>
  <si>
    <t>Mejoramiento de los controles en beneficio de la entidad y del ciudadano</t>
  </si>
  <si>
    <t>Normativa
Administrativa</t>
  </si>
  <si>
    <t xml:space="preserve">Revisión de la informacion </t>
  </si>
  <si>
    <t xml:space="preserve"> 31 de enero de 2025</t>
  </si>
  <si>
    <t>Enero a diciembre de 2025</t>
  </si>
  <si>
    <t xml:space="preserve"> Abril de 2025
</t>
  </si>
  <si>
    <t>Abril de 2025</t>
  </si>
  <si>
    <t>Febrero a diciembre de 2025</t>
  </si>
  <si>
    <t>De enero a diciembre 31 de 2025</t>
  </si>
  <si>
    <t>01 de febrero al 29 de junio de 2025</t>
  </si>
  <si>
    <t>01 de julio de 2025 al 31 de diciembre de 2025</t>
  </si>
  <si>
    <t>30 Abril de 2025</t>
  </si>
  <si>
    <t>31 de Diciembre   de 2025</t>
  </si>
  <si>
    <t xml:space="preserve"> Diciembre 2025</t>
  </si>
  <si>
    <t>29 de Agosto  2025</t>
  </si>
  <si>
    <t xml:space="preserve"> Del 15 al 20 de enero de 2025</t>
  </si>
  <si>
    <t>La Subdirectora de Normatización y Calidad Ambiental garantiza el acceso a la Plataforma de Salvoconducto Único en Línea (SUNL), asignando un único usuario por dirección seccional (Guainía, Guaviare y Vaupés), en función de las responsabilidades asignadas a los directores seccionales, mediante comunicación interna.</t>
  </si>
  <si>
    <t>Los directores seccionales de Guainía, Guaviare y Vaupés verifican que los funcionarios o contratistas con acceso a la SUNL protejan la información sensible, evitando su divulgación o modificación. Este control se implementa a través del documento de confidencialidad para trámites, garantizando la protección adecuada de la información.</t>
  </si>
  <si>
    <t>El Profesional de Apoyo asignado realizará el seguimiento mensual de la información reportada en la SUNL. Este seguimiento incluye el reporte de los salvoconductos emitidos por las direcciones seccionales, utilizando una matriz en Excel como herramienta de consolidación y análisis.</t>
  </si>
  <si>
    <t>Comunicación Interna Asignando un único usuario en función de las responsabilidades asignadas a los directores seccionales</t>
  </si>
  <si>
    <t>Subdirectora de Normatización y Calidad Ambiental</t>
  </si>
  <si>
    <t>Directores seccionales (Guainia, Guaviare y Vaupés)</t>
  </si>
  <si>
    <t xml:space="preserve">Documento de confidencialidad para trámites EDE-CP-01-PR-06-FR-09 ACUERDO DE CONFIDENCIALIDAD 
</t>
  </si>
  <si>
    <t>Matriz  de consolidación con el reporte de los salvoconductos emitidos por las direcciones seccionales</t>
  </si>
  <si>
    <t xml:space="preserve">El Profesional de Apoyo de la Subdirección de Normatización y calidad Ambiental (SNCA) verifica que los tramites Ambientales, se ejecuten según los términos legales establecidos, a través  del reporte trimestral de los indicadores de Gestión y Solicitudes atendidas.  </t>
  </si>
  <si>
    <t xml:space="preserve">Realizar una matriz de Excel con el reporte de solicitudes atendudas por cada tramite, identificando número de expediente y tiempo de acuerdo con los terminos legales. </t>
  </si>
  <si>
    <t xml:space="preserve">Acta de reunión y acuerdo de aprobación del infrome de gestión. </t>
  </si>
  <si>
    <t>Secretaria Ejecutiva de la Dirección General y Secretaría General</t>
  </si>
  <si>
    <t>Diseñar un plan de trabajo para fomentar la apropiación de la Política de Integridad dentro de la Entidad.</t>
  </si>
  <si>
    <t>30 de abril de 2025</t>
  </si>
  <si>
    <t>Implementar el plan de trabajo para la promoción de la Politica de Integridad.</t>
  </si>
  <si>
    <t>Porcentaje de ejecución del Plan de Trabajo (# de actividades ejecutadas / # de actividades programadas) x 100</t>
  </si>
  <si>
    <t>31 de diciembre de 2025</t>
  </si>
  <si>
    <t>Publicar en pagina web, la política de riesgos de corrupción, de acuerdo con los ajustes que se presenten.</t>
  </si>
  <si>
    <t>Revisar y/o Actualizar la política institucional de riesgos de corrupción, conforme a los lineamientos de la nueva guia</t>
  </si>
  <si>
    <t>Consolidar el Mapa de Riesgos de corrupción Actualizado</t>
  </si>
  <si>
    <t>Publicar para consulta ciudadana la propuesta del Plan Anticorrupción y de Atención al Ciudadano y el mapa de riesgo corrupción</t>
  </si>
  <si>
    <t>30 de abril de 2025
29 de Agosto de 2025
31 de Diciembre de 2025</t>
  </si>
  <si>
    <t>El  auditor lider revisara con los auditores designados las listas de verificación  de la Auditoria de cada proceso sean, las cuales deben ser concertadas y aprobadas previas al inicio de las auditorias</t>
  </si>
  <si>
    <t xml:space="preserve">Programar la reuniones con los auditores para la construccion y concertacion de las listas de verificacion de las auditorias.
</t>
  </si>
  <si>
    <t>Anual</t>
  </si>
  <si>
    <t>Direcciones Seccionales</t>
  </si>
  <si>
    <t>2 de enero de 2025</t>
  </si>
  <si>
    <t>31 de diciembre  de 2025</t>
  </si>
  <si>
    <t>2 de enero de 205</t>
  </si>
  <si>
    <t>Capacitar  a funcionarios  de las Direcciones Seccionales, en el aplicativo SILA - VITAL</t>
  </si>
  <si>
    <r>
      <t xml:space="preserve">El Comité por la Alta Dirección verifica que las metas fisicas y financieras de los planes, proyectos y programas consolidado  por la oficina Asesora de Planeación,  correspondan a la realidad del avance de  gestión de la entidad,  a través de acta de reunión y acuerdos de aprobación del informe de gestión por el Consejo Directivo.
</t>
    </r>
    <r>
      <rPr>
        <b/>
        <sz val="12"/>
        <color theme="1"/>
        <rFont val="Arial"/>
        <family val="2"/>
      </rPr>
      <t xml:space="preserve"> </t>
    </r>
  </si>
  <si>
    <t>Mantener actualizado los  registros de las hojas de vida de los funcionarios de la CDA en el SIGEP II</t>
  </si>
  <si>
    <t>100% de las hojas de vida de funcionarios  publicadas en el SIGEP II</t>
  </si>
  <si>
    <t>Mantener el registro actualizado de los contratos de la Entidad  en el SECOP II y el Plan de Adquisiciones</t>
  </si>
  <si>
    <t>100% de los contratos registrados en el SECOP II</t>
  </si>
  <si>
    <t>1.Gestión del Riesgo</t>
  </si>
  <si>
    <t>1.1 Gestión de Riesgo de Corrupción</t>
  </si>
  <si>
    <t>1.2 Matriz de Riesgo de Corrupción</t>
  </si>
  <si>
    <t>Acción Estratégica</t>
  </si>
  <si>
    <t>1.3 Canales de denuncias</t>
  </si>
  <si>
    <t>Lineamientos</t>
  </si>
  <si>
    <t>Garantizar que los canales de denuncia para posibles hechos de corrupción se encuentren disponibles para los grupos de valor</t>
  </si>
  <si>
    <t>Un formulario virtual de denuncias por posibles actos de corrupción disponibles en el link 
https://cda.gov.co/es/rita?nocache=1</t>
  </si>
  <si>
    <t>Dar trámite oportuno a las  denuncias posibles casos de corrupción</t>
  </si>
  <si>
    <t xml:space="preserve">100% de las denuncias por posibles casos de corrupción radicadas </t>
  </si>
  <si>
    <t>100% de las denuncias por posibles casos de corrupción tramitadas en los términos de ley</t>
  </si>
  <si>
    <t>Enero a Diciembre</t>
  </si>
  <si>
    <t>Componentes</t>
  </si>
  <si>
    <t>1.4 Debida diligencia</t>
  </si>
  <si>
    <t xml:space="preserve">Lideres de proceso
Oficina Asesora Control Interno
Oficina Asesora de Planeación </t>
  </si>
  <si>
    <t>Oficina Asesora Control Interno</t>
  </si>
  <si>
    <t>Talento humano</t>
  </si>
  <si>
    <t>Secretaria general</t>
  </si>
  <si>
    <t>Enero a Agosto</t>
  </si>
  <si>
    <t xml:space="preserve">2. Redes y articulación </t>
  </si>
  <si>
    <t>3. Cultura de la legalidad y Estado Abierto</t>
  </si>
  <si>
    <t>4. Iniciativas adicionales</t>
  </si>
  <si>
    <t>2.1 Redes Internas</t>
  </si>
  <si>
    <t>2.2 Redes Externas</t>
  </si>
  <si>
    <t xml:space="preserve">3.1 Acceso a la información pública y transparencia </t>
  </si>
  <si>
    <t>3.2 Participación ciudadana y rendición de cuentas</t>
  </si>
  <si>
    <t xml:space="preserve">3.3 Integridad en el Servicio Público </t>
  </si>
  <si>
    <t xml:space="preserve">4.1 Racionalizacion de Tramintes </t>
  </si>
  <si>
    <t xml:space="preserve">Ejecutar como minimo las sesiones  del (CICCI) definidas  en la Ley 87/1993 y Decreto 1083/2015. </t>
  </si>
  <si>
    <t>100% de las sesiones  del (CICCI) definidas en la normatividad</t>
  </si>
  <si>
    <t>Enero a octubre</t>
  </si>
  <si>
    <t>Resultado obtenido en la calificación del MECI por el DAFP mediante el FURAG</t>
  </si>
  <si>
    <t>Actividades Educación Ambiental que incluya talleres, campañas de sensibilización, jornadas ecológicas y materiales educativos adaptados a diversos públicos.</t>
  </si>
  <si>
    <t>Enero a Julio</t>
  </si>
  <si>
    <t>Implementar el instrumento anual diseñado por el Departamento Administrativo de la Función Pública para evaluar el cumplimiento de la gestión realizada por la Corporación mediante el FURAG</t>
  </si>
  <si>
    <t>Cumplimiento de los compromisos adquiridos durante las sesiones del (CICCI)</t>
  </si>
  <si>
    <t>100% de los compromisos adquiridos en las sesiones del (CICCI) debidamente cumplidos</t>
  </si>
  <si>
    <t>Realizar por parte de los Contratistas de Prestación de Servicios, la declaracion de bienes y rentas y conflicto de interés a traves del aplicativo por la Integridad Pública.</t>
  </si>
  <si>
    <t xml:space="preserve">100% de contratistas de prestacion de servicios con declaración realizada </t>
  </si>
  <si>
    <t>Seguimiento a la declaración de bienes y rentas a traves del aplicativo SIGEP II por parte de los funcionarios públicos ya sean  de Carrera administrativa, Provisional o de Libre Nombramiento y Remoción.</t>
  </si>
  <si>
    <t>100% de los funcionarios públicos con declaración realizada en el SIGEP II</t>
  </si>
  <si>
    <t>Talento Humano
Secretaria General</t>
  </si>
  <si>
    <t>Subdirección de Recursos Naturales
Oficina Asesora Control Interno</t>
  </si>
  <si>
    <t>Publicación  de información minima obligatoria respecto a trámites, procedimientos y funcionamiento de la Corporación, requerida en el artículo 11 de la Ley 1712 de 2014 y demas normas vigentes.</t>
  </si>
  <si>
    <t xml:space="preserve">Enlace de pagina web de transparencia y acceso a la información </t>
  </si>
  <si>
    <t xml:space="preserve">Revisión, actualización y adopción del registro o inventario de activos de información </t>
  </si>
  <si>
    <t>1 registro o inventario de activos de información actualizado</t>
  </si>
  <si>
    <t xml:space="preserve">
Mantener actualizada la pagina web institucional para garantizar accesabilidad </t>
  </si>
  <si>
    <t>Realizar reporte de cumplimiento del Indice de Transparencia Activa (ITA)</t>
  </si>
  <si>
    <t>Reporte de cumplimiento del ITA</t>
  </si>
  <si>
    <t>CORPORACION PARA EL DESARROLLO SOSTENIBLE DEL NORTE Y ORIENTE AMAZONICO -CDA
Programa de Transparencia y Ética Pública - PTEP 2025</t>
  </si>
  <si>
    <t>Programa de Transparencia y Ética Pública - PTEP 2025</t>
  </si>
  <si>
    <t xml:space="preserve">                                               3. Responder a compromisos propuestos, evaluación y retroalimentación en los ejercicios de rendición de cuentas con acciones correctivas para mejora</t>
  </si>
  <si>
    <t>Publicar en pagina web Institucional  Informes de Auditorias Internas y Externas conforme a la Norma ISO 9001:2015</t>
  </si>
  <si>
    <t>Publicar en pagina web Institucional  el Informe de la Contraloría General de la República</t>
  </si>
  <si>
    <t xml:space="preserve">Oficina Asesora de Control Interno </t>
  </si>
  <si>
    <t xml:space="preserve"> 
2. Desarrollar escenarios de diálogo de doble vía con la ciudadanía y sus organizaciones</t>
  </si>
  <si>
    <t>Realizar por parte de los Contratistas que ingresen a la entidad en cada vigencia, el curso de Integridad y Transparencia y Lucha contra la corrupción</t>
  </si>
  <si>
    <t>Un (1) Certificado</t>
  </si>
  <si>
    <t>Enero a diciembre</t>
  </si>
  <si>
    <t>Lideres de proceso
Oficina Asesora de Planeación
Oficina Asesora Control Interno
Secretaria General
contratación</t>
  </si>
  <si>
    <t>Caracterización de grupos de valor</t>
  </si>
  <si>
    <t>Direcciones seccionales
Subdirección de Normatización y Calidad Ambiental
Oficina Asesora de Planeación</t>
  </si>
  <si>
    <t>Subdirección de Normatización y Calidad Ambiental</t>
  </si>
  <si>
    <t>Falta elaboración de la estrategia de racionalización de trámites</t>
  </si>
  <si>
    <t>Desarrollar la estrategia de racionalización de trámites.</t>
  </si>
  <si>
    <t>Simplificación de procesos, Ahorro de tiempo, Mejor acceso a servicios, Reducción de costos y Mayor satisfacción</t>
  </si>
  <si>
    <t>Crear o elaborar la estrategia</t>
  </si>
  <si>
    <t>1. Formulación del PTEP</t>
  </si>
  <si>
    <t>Definir por primera vez el documento preliminar del PTEP que cumpla con la Ley Ley 2195, 2022     y el Anexo técnico emitido por el DAFP</t>
  </si>
  <si>
    <t xml:space="preserve"> Acciones estratégicas</t>
  </si>
  <si>
    <t xml:space="preserve">1.1.Gestión del Riesgo de Corrupción </t>
  </si>
  <si>
    <t xml:space="preserve">Componente 1: Gestión del Riesgo </t>
  </si>
  <si>
    <t>1.3. Canales de denuncias</t>
  </si>
  <si>
    <t>1.4. Debida diligencia</t>
  </si>
  <si>
    <r>
      <rPr>
        <b/>
        <sz val="11"/>
        <rFont val="Arial"/>
        <family val="2"/>
      </rPr>
      <t xml:space="preserve">                                      </t>
    </r>
    <r>
      <rPr>
        <sz val="11"/>
        <rFont val="Arial"/>
        <family val="2"/>
      </rPr>
      <t xml:space="preserve">  Política de Administración de Riesgos de Corrupción</t>
    </r>
  </si>
  <si>
    <r>
      <rPr>
        <b/>
        <sz val="11"/>
        <rFont val="Arial"/>
        <family val="2"/>
      </rPr>
      <t xml:space="preserve">                                                               </t>
    </r>
    <r>
      <rPr>
        <sz val="11"/>
        <rFont val="Arial"/>
        <family val="2"/>
      </rPr>
      <t xml:space="preserve">   Construcción del Mapa de Riesgos de Corrupción</t>
    </r>
  </si>
  <si>
    <r>
      <rPr>
        <b/>
        <sz val="11"/>
        <rFont val="Arial"/>
        <family val="2"/>
      </rPr>
      <t xml:space="preserve">   </t>
    </r>
    <r>
      <rPr>
        <sz val="11"/>
        <rFont val="Arial"/>
        <family val="2"/>
      </rPr>
      <t xml:space="preserve">                                                                 Consulta y divulgacion</t>
    </r>
  </si>
  <si>
    <t xml:space="preserve">                                    Monitoreo o revisión</t>
  </si>
  <si>
    <t xml:space="preserve">
 Seguimiento  </t>
  </si>
  <si>
    <t xml:space="preserve">Monitorear y revisar la matriz de Riesgos de Corrupción, en caso de realizar cambios, deben ser publicados. (1.2 Matriz reisgo de corrupción)
</t>
  </si>
  <si>
    <t xml:space="preserve"> Canales de denuncias</t>
  </si>
  <si>
    <t>Recepción y trámite de denuncias por posibles casos de corrupción</t>
  </si>
  <si>
    <t xml:space="preserve"> Declaración de bienes y rentas</t>
  </si>
  <si>
    <t>2.1. Redes internas</t>
  </si>
  <si>
    <t xml:space="preserve"> Funcionamiento del Comité Institucional de Coordinación de Control Interno 
(CICCI)</t>
  </si>
  <si>
    <t xml:space="preserve">Acciones estratégicas </t>
  </si>
  <si>
    <t xml:space="preserve">Componente 2: Redes y articulación  </t>
  </si>
  <si>
    <t>Modelo Estándar de Control Interno (MECI)</t>
  </si>
  <si>
    <t>Comité interinstitucional de Educación ambiental -CIDEA</t>
  </si>
  <si>
    <t>2.1. Redes externas</t>
  </si>
  <si>
    <t>CORPORACION PARA EL DESARROLLO SOSTENIBLE DEL NORTE Y ORIENTE AMAZONICO -CDA
Programa de Transparencia y Ética Pública - PTEP</t>
  </si>
  <si>
    <t>CORPORACION PARA EL DESARROLLO SOSTENIBLE DEL NORTE Y ORIENTE AMAZONICO -CDA
Programa de Transparencia y Ética Pública - PTEP 2025
Formato Matriz de Riesgo de Corrupción</t>
  </si>
  <si>
    <t>3.1. Acceso a la información Pública y Transparencia</t>
  </si>
  <si>
    <t xml:space="preserve">                                                                                   Lineamientos de Transparencia Activa</t>
  </si>
  <si>
    <t xml:space="preserve">Componente 3: Cultura de la legalidad y Estado Abierto </t>
  </si>
  <si>
    <t xml:space="preserve">                                                                                         Lineamientos de Transparencia Pasiva</t>
  </si>
  <si>
    <t xml:space="preserve">                                                                                          Elaboración los Instrumentos de Gestión de la Información</t>
  </si>
  <si>
    <t xml:space="preserve">                                                                                         Criterio diferencial de accesibilidad</t>
  </si>
  <si>
    <t xml:space="preserve">                                                                                    Monitoreo del Acceso a la Información Pública</t>
  </si>
  <si>
    <t>3.2 Participación ciudadana y Rendición de cuentas</t>
  </si>
  <si>
    <t>Lideres de proceso
Control Interno 
Secretaria General</t>
  </si>
  <si>
    <t xml:space="preserve">3.3  Integridad en el Servicio Público </t>
  </si>
  <si>
    <t xml:space="preserve">
 Planeación estratégica del servicio al ciudadano</t>
  </si>
  <si>
    <t xml:space="preserve"> 
 Fortalecimiento del talento humano al servicio del ciudadano</t>
  </si>
  <si>
    <t xml:space="preserve"> Gestión de relacionamiento con los ciudadanos</t>
  </si>
  <si>
    <t xml:space="preserve">    Evaluación de gestión y medición de la percepción ciudadana</t>
  </si>
  <si>
    <t>Promoción y apropiación de los valores de la política de integridad en la entidad</t>
  </si>
  <si>
    <t>Realización del curso de Integridad y Transparencia y Lucha Contra la Corrupción</t>
  </si>
  <si>
    <t>Un (1) Reporte</t>
  </si>
  <si>
    <t xml:space="preserve">Encuestas </t>
  </si>
  <si>
    <t>Infrome de analisis de encuesta</t>
  </si>
  <si>
    <t>Listados de asistencias</t>
  </si>
  <si>
    <t>Número de usuarios que reciben acceso y orientación en los trámites que solicitan</t>
  </si>
  <si>
    <t>Un (1) Documento</t>
  </si>
  <si>
    <t>Un plan de trabajo estructurado</t>
  </si>
  <si>
    <t>Seguimiento al Plan de Trabajo para la promoción de la Politica de Integridad.</t>
  </si>
  <si>
    <t>Garantizar que el 100% de los contratistas que ingresen a la entidad durante cada vigencia realicen y aprueben el curso de Integridad y Transparencia y Lucha contra la Corrupción.</t>
  </si>
  <si>
    <t>Resultados de la gestión publicados  en la Página Web  Institucional y disponibles en la Oficina Asesora de Planeación</t>
  </si>
  <si>
    <t>Registro de Publicación</t>
  </si>
  <si>
    <t>Número de Trámites Disponibles en la Web</t>
  </si>
  <si>
    <t>Informe de analisis de encuesta</t>
  </si>
  <si>
    <t xml:space="preserve">Realizar evento de la Audiencia Pública </t>
  </si>
  <si>
    <t>Garantizar la participación ciudadana efectiva en el proceso de toma de decisiones, asegurando la transparencia y recopilando las opiniones de los participantes en un ambiente organizado y respetuoso.</t>
  </si>
  <si>
    <t>Actas de audiencia pública y listado de asistencia</t>
  </si>
  <si>
    <t>Informe de Gestión de Peticiones, Quejas, Reclamos, Sugerencias y Denuncias (PQRSD), que destaque el análisis detallado de los tiempos de respuesta a los requerimientos ciudadanos.</t>
  </si>
  <si>
    <t>Asegurarse de que el impacto sea amplio y sostenible.</t>
  </si>
  <si>
    <t xml:space="preserve">Invitar e Incentivar a las comunidades para la conformacion de veedurias ciudadanas en la ejecucion de proyectos
</t>
  </si>
  <si>
    <t>Pieza grafica publicada en la pagina web y redes sociales</t>
  </si>
  <si>
    <t>Convocatoria</t>
  </si>
  <si>
    <t>Espacios de interacción virtual creados y gestionados, tales como foros y chats en redes sociales y página web, en torno a temas normativos o de gestión de la entidad</t>
  </si>
  <si>
    <t>4.1  Racionalización de trámites</t>
  </si>
  <si>
    <t>Acciones estratégicas</t>
  </si>
  <si>
    <t xml:space="preserve">Componente 4: Iniciativas adicionales </t>
  </si>
  <si>
    <t>RELACION DE COMPONENTES Y RESPONSABLES DEL DILIGENCIAMIENTO</t>
  </si>
  <si>
    <t>Compartir el documento preliminar del PTEP con funcionarios y contratistas de prestación de servicio para que en un dia  laboral, realicen sus respectivos aportes al documento en construcción</t>
  </si>
  <si>
    <t>Realizar mesas de trabajo con los Líderes de cada dependencia para la formulación del documento preliminar del PTEP y asignación de responsables</t>
  </si>
  <si>
    <t>Consolidar el documento preliminar del PTEP</t>
  </si>
  <si>
    <t>Oficina Asesora de Planeación
Lideres de dependencias</t>
  </si>
  <si>
    <t>Estructurar el formato de comunicado publico preliminar del PTEP, y publicación en pagina web institucional</t>
  </si>
  <si>
    <t xml:space="preserve">Publicación en la Página Web Institucional de  documento preliminar del PTEP, para que, en un término de no inferior a dos (2) días hábiles, los Grupos de Valor o Partes Interesadas realicen aportes o sugerencias. </t>
  </si>
  <si>
    <t>Realizar ajustes al documento preliminar del PTEP, una vez transcurrido el término de mínimo dos (2) días hábiles, estructurar la versión final del documento preliminar del PTEP incluyendo las sugerencias realizadas por los Grupos de Valor o Partes Interesadas</t>
  </si>
  <si>
    <t>2. Aprobación</t>
  </si>
  <si>
    <t>Aprobación y adopción de la versión final del documento preliminar del PTEP y Publicación en la Página Web Institucional</t>
  </si>
  <si>
    <t>Dirección General</t>
  </si>
  <si>
    <t>3. Ejecución</t>
  </si>
  <si>
    <t>Ejecución de las Acciones definidas en el PTEP de la Corporación CDA generando las evidencias respectivas de todas las actividades realizadas.</t>
  </si>
  <si>
    <t>Reportar el monitoreo a la ejecución de las Acciones definidas en el PTEP, realizando el debido diligenciamiento cada cuatrimestre y enviar a la Oficina Asesora de Planeacion y Oficina Asesora de Control Interno junto con las evidencias de las acciones ejecutadas, los primeros cinco (5) días calendario del mes posterior al cuatrimestre a reportar.</t>
  </si>
  <si>
    <t>Lideres de cada dependencia</t>
  </si>
  <si>
    <t>Lideres de cada dependencia y equipos de trabajo</t>
  </si>
  <si>
    <t>Realizar la publicación en la Página Web Institucional de los Informes Cuatrimestrales de evaluación del PTEP</t>
  </si>
  <si>
    <t>5. Publicación</t>
  </si>
  <si>
    <t>4. Evaluacion o validación</t>
  </si>
  <si>
    <t xml:space="preserve">Evaluación o validación de las acciones definidas en el PTEP generando Informes  Cuatrimestrales que además contengan los resultados  de la efectividad de los controles de los Riesgos de Corrupción </t>
  </si>
  <si>
    <t>Etapa</t>
  </si>
  <si>
    <t>Actividad</t>
  </si>
  <si>
    <t>PLANEACION DEL PTEP</t>
  </si>
  <si>
    <t>Etapas</t>
  </si>
  <si>
    <t xml:space="preserve">1. Socialización </t>
  </si>
  <si>
    <t>Realizar socialización del  PTEP a funcionarios y contratistas</t>
  </si>
  <si>
    <t>2. Difusion en pagina web institucional</t>
  </si>
  <si>
    <t xml:space="preserve">Publicacion en la Página Web Institucional de los Informes de seguimiento a las acciones contenidas en los Componentes del PTEP que son generados desde la Oficina Asesora de Control Interno </t>
  </si>
  <si>
    <t>FORMACIÓN</t>
  </si>
  <si>
    <t>Recibir y radicar las denuncias de posibles casos de corrupción de la Red Interinstitucional de Transparencia y Anticorrupción (RITA)</t>
  </si>
  <si>
    <t>Mesa RAMSAR EFI - Comité de Humedales</t>
  </si>
  <si>
    <t xml:space="preserve">Coordinar diferentes actividades enmarcadas en el área del Complejo de Humedales Ramsar - EFI </t>
  </si>
  <si>
    <t>La Corporación CDA realizará reuniones con las Comunidades indígenas que pertenecen a la Mesa Ramsar EFI - Ramsar; Miembros que conforman el Comité Regional de Humedales</t>
  </si>
  <si>
    <t>Celebración de fechas ambientales</t>
  </si>
  <si>
    <t>Conmemorar las fechas ambientales establecidas por Norma para la promocion de espacios de reconciliación con el medio ambiente.</t>
  </si>
  <si>
    <t>Diseño y difusión de piezas gráficas</t>
  </si>
  <si>
    <t>Enero a diciembre de 2026</t>
  </si>
  <si>
    <t xml:space="preserve">Sensibilización en temáticas ambientales </t>
  </si>
  <si>
    <t>Generar espacios de aprendizaje, socialización, sensibilización en tormo a las temáticas mas frágiles de nuestro entorno.</t>
  </si>
  <si>
    <t>Publicación en redes sociales y listas de asistencia</t>
  </si>
  <si>
    <t>Enero a diciembre de 2027</t>
  </si>
  <si>
    <t>Propiciar un espacio enmarcado en la promoción de los Negocios Verdes de nuestra jurisdicción, exponiendo nuestra variedad de servicios ecosistémicos y riqueza natural</t>
  </si>
  <si>
    <t>Unidades productivas participantes en Ferias Nacionales, Regionales y Locales de Negocios Verdes realizadas con participación de los tres departamentos de la jurisdicción.</t>
  </si>
  <si>
    <t>Publicación en redes sociales</t>
  </si>
  <si>
    <t>Enero a Junio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</si>
</sst>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40A]d&quot; de &quot;mmmm&quot; de &quot;yyyy;@"/>
    <numFmt numFmtId="165" formatCode="[$-409]d\-mmm\-yy;@"/>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b/>
      <sz val="11"/>
      <name val="Arial"/>
      <family val="2"/>
    </font>
    <font>
      <b/>
      <sz val="9"/>
      <color indexed="81"/>
      <name val="Tahoma"/>
      <family val="2"/>
    </font>
    <font>
      <sz val="9"/>
      <color indexed="81"/>
      <name val="Tahoma"/>
      <family val="2"/>
    </font>
    <font>
      <sz val="11"/>
      <name val="Arial"/>
      <family val="2"/>
    </font>
    <font>
      <sz val="10"/>
      <color indexed="8"/>
      <name val="Arial"/>
      <family val="2"/>
    </font>
    <font>
      <sz val="11"/>
      <color theme="1"/>
      <name val="Calibri"/>
      <family val="2"/>
      <scheme val="minor"/>
    </font>
    <font>
      <sz val="12"/>
      <name val="Arial"/>
      <family val="2"/>
    </font>
    <font>
      <sz val="12"/>
      <color indexed="9"/>
      <name val="Arial"/>
      <family val="2"/>
    </font>
    <font>
      <sz val="24"/>
      <name val="Arial"/>
      <family val="2"/>
    </font>
    <font>
      <sz val="12"/>
      <color theme="1"/>
      <name val="Arial"/>
      <family val="2"/>
    </font>
    <font>
      <b/>
      <sz val="12"/>
      <color theme="1"/>
      <name val="Arial"/>
      <family val="2"/>
    </font>
    <font>
      <sz val="11"/>
      <color theme="1"/>
      <name val="Arial"/>
      <family val="2"/>
    </font>
    <font>
      <b/>
      <sz val="11"/>
      <color theme="1"/>
      <name val="Arial"/>
      <family val="2"/>
    </font>
    <font>
      <b/>
      <sz val="11"/>
      <name val="Arial"/>
      <family val="2"/>
    </font>
    <font>
      <sz val="10"/>
      <name val="Arial"/>
      <family val="2"/>
    </font>
    <font>
      <sz val="10"/>
      <name val="Arial"/>
      <family val="2"/>
    </font>
    <font>
      <b/>
      <sz val="11"/>
      <color rgb="FF000000"/>
      <name val="Arial"/>
      <family val="2"/>
    </font>
    <font>
      <b/>
      <sz val="18"/>
      <name val="Arial"/>
      <family val="2"/>
    </font>
    <font>
      <b/>
      <sz val="16"/>
      <color theme="1"/>
      <name val="Arial Narrow"/>
      <family val="2"/>
    </font>
    <font>
      <b/>
      <sz val="11"/>
      <color theme="1"/>
      <name val="Arial Narrow"/>
      <family val="2"/>
    </font>
    <font>
      <sz val="11"/>
      <color theme="1"/>
      <name val="Arial Narrow"/>
      <family val="2"/>
    </font>
    <font>
      <sz val="16"/>
      <color rgb="FF000000"/>
      <name val="Arial Narrow"/>
      <family val="2"/>
    </font>
    <font>
      <sz val="12"/>
      <color rgb="FF000000"/>
      <name val="Arial Narrow"/>
      <family val="2"/>
    </font>
    <font>
      <sz val="11"/>
      <color rgb="FF000000"/>
      <name val="Arial Narrow"/>
      <family val="2"/>
    </font>
    <font>
      <sz val="14"/>
      <color rgb="FF000000"/>
      <name val="Arial Narrow"/>
      <family val="2"/>
    </font>
    <font>
      <sz val="10"/>
      <color rgb="FF000000"/>
      <name val="Arial Narrow"/>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C00000"/>
        <bgColor indexed="64"/>
      </patternFill>
    </fill>
    <fill>
      <patternFill patternType="solid">
        <fgColor theme="0"/>
        <bgColor indexed="42"/>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rgb="FFF79646"/>
      </left>
      <right style="dotted">
        <color rgb="FFF79646"/>
      </right>
      <top style="dotted">
        <color rgb="FFF79646"/>
      </top>
      <bottom style="dotted">
        <color rgb="FFF79646"/>
      </bottom>
      <diagonal/>
    </border>
  </borders>
  <cellStyleXfs count="58">
    <xf numFmtId="0" fontId="0" fillId="0" borderId="0"/>
    <xf numFmtId="0" fontId="13" fillId="0" borderId="0"/>
    <xf numFmtId="0" fontId="20" fillId="0" borderId="0"/>
    <xf numFmtId="0" fontId="21" fillId="0" borderId="0"/>
    <xf numFmtId="0" fontId="21" fillId="0" borderId="0"/>
    <xf numFmtId="0" fontId="12" fillId="0" borderId="0"/>
    <xf numFmtId="0" fontId="12"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applyNumberFormat="0" applyFont="0" applyFill="0" applyBorder="0" applyAlignment="0" applyProtection="0"/>
    <xf numFmtId="0" fontId="31" fillId="0" borderId="0" applyNumberFormat="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9" fontId="13" fillId="0" borderId="0" applyFont="0" applyFill="0" applyBorder="0" applyAlignment="0" applyProtection="0"/>
    <xf numFmtId="0" fontId="13" fillId="0" borderId="0"/>
    <xf numFmtId="0" fontId="1" fillId="0" borderId="0"/>
    <xf numFmtId="0" fontId="13" fillId="0" borderId="0"/>
  </cellStyleXfs>
  <cellXfs count="345">
    <xf numFmtId="0" fontId="0" fillId="0" borderId="0" xfId="0"/>
    <xf numFmtId="0" fontId="13" fillId="0" borderId="0" xfId="0" applyFont="1"/>
    <xf numFmtId="0" fontId="13" fillId="2" borderId="0" xfId="0" applyFont="1" applyFill="1"/>
    <xf numFmtId="0" fontId="19" fillId="2" borderId="0" xfId="0" applyFont="1" applyFill="1"/>
    <xf numFmtId="0" fontId="13" fillId="0" borderId="0" xfId="0" applyFont="1" applyAlignment="1">
      <alignment horizontal="center" vertical="center"/>
    </xf>
    <xf numFmtId="0" fontId="19"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0" fillId="0" borderId="5" xfId="0" applyBorder="1"/>
    <xf numFmtId="0" fontId="0" fillId="0" borderId="9" xfId="0" applyBorder="1"/>
    <xf numFmtId="0" fontId="0" fillId="0" borderId="10" xfId="0" applyBorder="1"/>
    <xf numFmtId="0" fontId="14" fillId="0" borderId="14" xfId="0" applyFont="1" applyBorder="1"/>
    <xf numFmtId="0" fontId="14" fillId="0" borderId="0" xfId="0" applyFont="1"/>
    <xf numFmtId="0" fontId="0" fillId="0" borderId="14" xfId="0" applyBorder="1"/>
    <xf numFmtId="0" fontId="15" fillId="0" borderId="0" xfId="0" applyFont="1"/>
    <xf numFmtId="0" fontId="15" fillId="0" borderId="14" xfId="0" applyFont="1" applyBorder="1"/>
    <xf numFmtId="0" fontId="16" fillId="8" borderId="1" xfId="0" applyFont="1" applyFill="1" applyBorder="1" applyAlignment="1">
      <alignment horizontal="center" vertical="center"/>
    </xf>
    <xf numFmtId="0" fontId="16" fillId="8" borderId="1" xfId="0" applyFont="1" applyFill="1" applyBorder="1" applyAlignment="1">
      <alignment horizontal="center" vertical="center" wrapText="1"/>
    </xf>
    <xf numFmtId="15" fontId="16" fillId="8" borderId="1" xfId="0" applyNumberFormat="1" applyFont="1" applyFill="1" applyBorder="1" applyAlignment="1">
      <alignment horizontal="center" vertical="center" wrapText="1"/>
    </xf>
    <xf numFmtId="0" fontId="27" fillId="0" borderId="1" xfId="0" applyFont="1" applyBorder="1" applyAlignment="1">
      <alignment horizontal="justify" vertical="center" wrapText="1"/>
    </xf>
    <xf numFmtId="0" fontId="19" fillId="2" borderId="1" xfId="0" applyFont="1" applyFill="1" applyBorder="1" applyAlignment="1">
      <alignment horizontal="justify" vertical="center" wrapText="1"/>
    </xf>
    <xf numFmtId="0" fontId="27" fillId="0" borderId="1" xfId="0" applyFont="1" applyBorder="1" applyAlignment="1">
      <alignment horizontal="center" vertical="center" wrapText="1"/>
    </xf>
    <xf numFmtId="0" fontId="27" fillId="0" borderId="1" xfId="1" applyFont="1" applyBorder="1" applyAlignment="1">
      <alignment horizontal="justify" vertical="center" wrapText="1"/>
    </xf>
    <xf numFmtId="0" fontId="19" fillId="0" borderId="1" xfId="1" applyFont="1" applyBorder="1" applyAlignment="1">
      <alignment horizontal="center" vertical="center" wrapText="1"/>
    </xf>
    <xf numFmtId="0" fontId="19" fillId="0" borderId="1" xfId="0" applyFont="1" applyBorder="1" applyAlignment="1">
      <alignment horizontal="justify" vertical="center" wrapText="1"/>
    </xf>
    <xf numFmtId="0" fontId="19" fillId="2" borderId="1" xfId="1" applyFont="1" applyFill="1" applyBorder="1" applyAlignment="1">
      <alignment horizontal="center" vertical="center" wrapText="1"/>
    </xf>
    <xf numFmtId="0" fontId="19" fillId="2" borderId="1" xfId="1" applyFont="1" applyFill="1" applyBorder="1" applyAlignment="1">
      <alignment horizontal="justify" vertical="center" wrapText="1"/>
    </xf>
    <xf numFmtId="0" fontId="19" fillId="2" borderId="1" xfId="9" applyFont="1" applyFill="1" applyBorder="1" applyAlignment="1">
      <alignment horizontal="justify" vertical="center" wrapText="1"/>
    </xf>
    <xf numFmtId="0" fontId="13" fillId="0" borderId="0" xfId="0" applyFont="1" applyAlignment="1">
      <alignment horizontal="center" vertical="center" wrapText="1"/>
    </xf>
    <xf numFmtId="0" fontId="19" fillId="2" borderId="1" xfId="0" applyFont="1" applyFill="1" applyBorder="1" applyAlignment="1">
      <alignment vertical="center" wrapText="1"/>
    </xf>
    <xf numFmtId="0" fontId="19" fillId="0" borderId="1" xfId="0" applyFont="1" applyBorder="1" applyAlignment="1">
      <alignment horizontal="center" vertical="center"/>
    </xf>
    <xf numFmtId="0" fontId="27" fillId="2" borderId="1" xfId="0" applyFont="1" applyFill="1" applyBorder="1" applyAlignment="1">
      <alignment horizontal="center" vertical="center" wrapText="1"/>
    </xf>
    <xf numFmtId="14" fontId="27" fillId="0" borderId="1" xfId="0" applyNumberFormat="1"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vertical="center"/>
    </xf>
    <xf numFmtId="0" fontId="32" fillId="9" borderId="1" xfId="1" applyFont="1" applyFill="1" applyBorder="1" applyAlignment="1">
      <alignment horizontal="center" vertical="center" wrapText="1"/>
    </xf>
    <xf numFmtId="0" fontId="19" fillId="0" borderId="1" xfId="18" applyFont="1" applyBorder="1" applyAlignment="1">
      <alignment horizontal="center" vertical="center" wrapText="1"/>
    </xf>
    <xf numFmtId="0" fontId="19" fillId="0" borderId="6" xfId="0" applyFont="1" applyBorder="1" applyAlignment="1">
      <alignment vertical="center" wrapText="1"/>
    </xf>
    <xf numFmtId="165" fontId="27" fillId="0" borderId="1" xfId="0" applyNumberFormat="1" applyFont="1" applyBorder="1" applyAlignment="1">
      <alignment horizontal="center" vertical="center" wrapText="1"/>
    </xf>
    <xf numFmtId="0" fontId="13" fillId="3" borderId="0" xfId="55" applyFill="1"/>
    <xf numFmtId="0" fontId="23" fillId="3" borderId="0" xfId="55" applyFont="1" applyFill="1"/>
    <xf numFmtId="0" fontId="23" fillId="0" borderId="0" xfId="55" applyFont="1"/>
    <xf numFmtId="0" fontId="13" fillId="3" borderId="5" xfId="55" applyFill="1" applyBorder="1"/>
    <xf numFmtId="0" fontId="13" fillId="3" borderId="9" xfId="55" applyFill="1" applyBorder="1"/>
    <xf numFmtId="0" fontId="13" fillId="3" borderId="10" xfId="55" applyFill="1" applyBorder="1"/>
    <xf numFmtId="0" fontId="13" fillId="3" borderId="14" xfId="55" applyFill="1" applyBorder="1"/>
    <xf numFmtId="0" fontId="13" fillId="3" borderId="15" xfId="55" applyFill="1" applyBorder="1"/>
    <xf numFmtId="0" fontId="13" fillId="3" borderId="11" xfId="55" applyFill="1" applyBorder="1"/>
    <xf numFmtId="0" fontId="13" fillId="3" borderId="12" xfId="55" applyFill="1" applyBorder="1"/>
    <xf numFmtId="0" fontId="13" fillId="3" borderId="13" xfId="55" applyFill="1" applyBorder="1"/>
    <xf numFmtId="0" fontId="15" fillId="3" borderId="0" xfId="55" applyFont="1" applyFill="1" applyAlignment="1">
      <alignment horizontal="center" vertical="center" wrapText="1"/>
    </xf>
    <xf numFmtId="0" fontId="15" fillId="0" borderId="0" xfId="55" applyFont="1" applyAlignment="1">
      <alignment horizontal="center" vertical="center" wrapText="1"/>
    </xf>
    <xf numFmtId="0" fontId="22" fillId="3" borderId="0" xfId="55" applyFont="1" applyFill="1"/>
    <xf numFmtId="0" fontId="14" fillId="11" borderId="11" xfId="55" applyFont="1" applyFill="1" applyBorder="1" applyAlignment="1">
      <alignment vertical="center"/>
    </xf>
    <xf numFmtId="0" fontId="14" fillId="11" borderId="12" xfId="55" applyFont="1" applyFill="1" applyBorder="1" applyAlignment="1">
      <alignment vertical="center"/>
    </xf>
    <xf numFmtId="0" fontId="14" fillId="11" borderId="13" xfId="55" applyFont="1" applyFill="1" applyBorder="1" applyAlignment="1">
      <alignment vertical="center"/>
    </xf>
    <xf numFmtId="0" fontId="15" fillId="10" borderId="2" xfId="55" applyFont="1" applyFill="1" applyBorder="1" applyAlignment="1">
      <alignment horizontal="center" vertical="center" textRotation="90" wrapText="1"/>
    </xf>
    <xf numFmtId="0" fontId="25" fillId="11" borderId="0" xfId="55" applyFont="1" applyFill="1" applyAlignment="1">
      <alignment horizontal="center" vertical="center" textRotation="90"/>
    </xf>
    <xf numFmtId="0" fontId="15" fillId="11" borderId="2" xfId="55" applyFont="1" applyFill="1" applyBorder="1" applyAlignment="1">
      <alignment horizontal="center" vertical="center" textRotation="90" wrapText="1"/>
    </xf>
    <xf numFmtId="0" fontId="15" fillId="5" borderId="2" xfId="55" applyFont="1" applyFill="1" applyBorder="1" applyAlignment="1">
      <alignment horizontal="center" vertical="center" textRotation="90" wrapText="1"/>
    </xf>
    <xf numFmtId="0" fontId="15" fillId="5" borderId="1" xfId="55" applyFont="1" applyFill="1" applyBorder="1" applyAlignment="1">
      <alignment horizontal="center" vertical="center" textRotation="90" wrapText="1"/>
    </xf>
    <xf numFmtId="0" fontId="35" fillId="11" borderId="1" xfId="56" applyFont="1" applyFill="1" applyBorder="1" applyAlignment="1">
      <alignment horizontal="center" vertical="center" wrapText="1"/>
    </xf>
    <xf numFmtId="0" fontId="35" fillId="4" borderId="1" xfId="56" applyFont="1" applyFill="1" applyBorder="1" applyAlignment="1">
      <alignment horizontal="center" vertical="center" wrapText="1"/>
    </xf>
    <xf numFmtId="0" fontId="24" fillId="3" borderId="0" xfId="55" applyFont="1" applyFill="1" applyAlignment="1">
      <alignment wrapText="1"/>
    </xf>
    <xf numFmtId="0" fontId="15" fillId="0" borderId="1" xfId="55" applyFont="1" applyBorder="1" applyAlignment="1">
      <alignment horizontal="center" vertical="center" wrapText="1"/>
    </xf>
    <xf numFmtId="0" fontId="15" fillId="0" borderId="2" xfId="57" applyFont="1" applyBorder="1" applyAlignment="1">
      <alignment horizontal="center" vertical="center" textRotation="90" wrapText="1"/>
    </xf>
    <xf numFmtId="0" fontId="22" fillId="0" borderId="2" xfId="57" applyFont="1" applyBorder="1" applyAlignment="1">
      <alignment horizontal="justify" vertical="center" wrapText="1"/>
    </xf>
    <xf numFmtId="0" fontId="15" fillId="0" borderId="2" xfId="57" applyFont="1" applyBorder="1" applyAlignment="1">
      <alignment horizontal="justify" vertical="center" wrapText="1"/>
    </xf>
    <xf numFmtId="0" fontId="22" fillId="0" borderId="2" xfId="57" applyFont="1" applyBorder="1" applyAlignment="1">
      <alignment horizontal="center" vertical="center" wrapText="1"/>
    </xf>
    <xf numFmtId="0" fontId="15" fillId="0" borderId="2" xfId="57" applyFont="1" applyBorder="1" applyAlignment="1">
      <alignment horizontal="center" vertical="center" wrapText="1"/>
    </xf>
    <xf numFmtId="0" fontId="15" fillId="0" borderId="1" xfId="55" applyFont="1" applyBorder="1" applyAlignment="1">
      <alignment horizontal="center" vertical="center" textRotation="90" wrapText="1"/>
    </xf>
    <xf numFmtId="0" fontId="15" fillId="0" borderId="1" xfId="55" applyFont="1" applyBorder="1" applyAlignment="1">
      <alignment horizontal="justify" vertical="center" wrapText="1"/>
    </xf>
    <xf numFmtId="0" fontId="22" fillId="6" borderId="1" xfId="55" applyFont="1" applyFill="1" applyBorder="1" applyAlignment="1">
      <alignment horizontal="center" vertical="center" wrapText="1"/>
    </xf>
    <xf numFmtId="0" fontId="22" fillId="0" borderId="1" xfId="55" applyFont="1" applyBorder="1" applyAlignment="1">
      <alignment horizontal="center" vertical="center" wrapText="1"/>
    </xf>
    <xf numFmtId="0" fontId="15" fillId="0" borderId="1" xfId="55" applyFont="1" applyBorder="1" applyAlignment="1">
      <alignment horizontal="center" vertical="center" textRotation="90"/>
    </xf>
    <xf numFmtId="0" fontId="22" fillId="0" borderId="1" xfId="55" applyFont="1" applyBorder="1" applyAlignment="1">
      <alignment horizontal="center" vertical="center" textRotation="90" wrapText="1"/>
    </xf>
    <xf numFmtId="14" fontId="25" fillId="2" borderId="1" xfId="56" applyNumberFormat="1" applyFont="1" applyFill="1" applyBorder="1" applyAlignment="1">
      <alignment horizontal="center" vertical="center" wrapText="1"/>
    </xf>
    <xf numFmtId="0" fontId="35" fillId="2" borderId="1" xfId="56" applyFont="1" applyFill="1" applyBorder="1" applyAlignment="1">
      <alignment vertical="center" wrapText="1"/>
    </xf>
    <xf numFmtId="0" fontId="35" fillId="2" borderId="1" xfId="56" applyFont="1" applyFill="1" applyBorder="1" applyAlignment="1">
      <alignment horizontal="center" vertical="center" wrapText="1"/>
    </xf>
    <xf numFmtId="0" fontId="15" fillId="0" borderId="1" xfId="57" applyFont="1" applyBorder="1" applyAlignment="1">
      <alignment horizontal="center" vertical="center" wrapText="1"/>
    </xf>
    <xf numFmtId="0" fontId="22" fillId="2" borderId="1" xfId="57" applyFont="1" applyFill="1" applyBorder="1" applyAlignment="1">
      <alignment horizontal="center" vertical="center" wrapText="1"/>
    </xf>
    <xf numFmtId="0" fontId="22" fillId="2" borderId="1" xfId="57" applyFont="1" applyFill="1" applyBorder="1" applyAlignment="1">
      <alignment horizontal="justify" vertical="center" wrapText="1"/>
    </xf>
    <xf numFmtId="0" fontId="15" fillId="0" borderId="1" xfId="57" applyFont="1" applyBorder="1" applyAlignment="1">
      <alignment horizontal="center" vertical="center" textRotation="90" wrapText="1"/>
    </xf>
    <xf numFmtId="0" fontId="22" fillId="2" borderId="2" xfId="57" applyFont="1" applyFill="1" applyBorder="1" applyAlignment="1">
      <alignment horizontal="justify" vertical="center" wrapText="1"/>
    </xf>
    <xf numFmtId="0" fontId="15" fillId="2" borderId="2" xfId="57" applyFont="1" applyFill="1" applyBorder="1" applyAlignment="1">
      <alignment horizontal="justify" vertical="center" wrapText="1"/>
    </xf>
    <xf numFmtId="0" fontId="22" fillId="3" borderId="2" xfId="57" applyFont="1" applyFill="1" applyBorder="1" applyAlignment="1">
      <alignment horizontal="justify" vertical="center" wrapText="1"/>
    </xf>
    <xf numFmtId="0" fontId="19" fillId="3" borderId="1" xfId="55" applyFont="1" applyFill="1" applyBorder="1" applyAlignment="1">
      <alignment horizontal="center" vertical="center" wrapText="1"/>
    </xf>
    <xf numFmtId="0" fontId="15" fillId="0" borderId="3" xfId="57" applyFont="1" applyBorder="1" applyAlignment="1">
      <alignment horizontal="center" vertical="center" textRotation="90" wrapText="1"/>
    </xf>
    <xf numFmtId="0" fontId="22" fillId="2" borderId="1" xfId="57" applyFont="1" applyFill="1" applyBorder="1" applyAlignment="1">
      <alignment horizontal="justify" vertical="center"/>
    </xf>
    <xf numFmtId="0" fontId="15" fillId="0" borderId="2"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3" xfId="55" applyFont="1" applyBorder="1" applyAlignment="1">
      <alignment horizontal="center" vertical="center" textRotation="90" wrapText="1"/>
    </xf>
    <xf numFmtId="0" fontId="22" fillId="2" borderId="3" xfId="55" applyFont="1" applyFill="1" applyBorder="1" applyAlignment="1">
      <alignment horizontal="justify" vertical="center" wrapText="1"/>
    </xf>
    <xf numFmtId="0" fontId="22" fillId="2" borderId="7" xfId="55" applyFont="1" applyFill="1" applyBorder="1" applyAlignment="1">
      <alignment horizontal="justify" vertical="center" wrapText="1"/>
    </xf>
    <xf numFmtId="0" fontId="22" fillId="2" borderId="2" xfId="55" applyFont="1" applyFill="1" applyBorder="1" applyAlignment="1">
      <alignment horizontal="justify" vertical="center" wrapText="1"/>
    </xf>
    <xf numFmtId="0" fontId="22" fillId="3" borderId="2" xfId="55" applyFont="1" applyFill="1" applyBorder="1" applyAlignment="1">
      <alignment horizontal="justify" vertical="center" wrapText="1"/>
    </xf>
    <xf numFmtId="0" fontId="16" fillId="3" borderId="1" xfId="55" applyFont="1" applyFill="1" applyBorder="1" applyAlignment="1">
      <alignment horizontal="center" vertical="center" wrapText="1"/>
    </xf>
    <xf numFmtId="0" fontId="22"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22" fillId="2" borderId="3" xfId="57" applyFont="1" applyFill="1" applyBorder="1" applyAlignment="1">
      <alignment horizontal="justify" vertical="center" wrapText="1"/>
    </xf>
    <xf numFmtId="0" fontId="22" fillId="3" borderId="1" xfId="57" applyFont="1" applyFill="1" applyBorder="1" applyAlignment="1">
      <alignment horizontal="justify" vertical="center" wrapText="1"/>
    </xf>
    <xf numFmtId="0" fontId="15" fillId="0" borderId="2" xfId="55" applyFont="1" applyBorder="1" applyAlignment="1">
      <alignment horizontal="center" vertical="center" textRotation="90" wrapText="1"/>
    </xf>
    <xf numFmtId="0" fontId="22" fillId="2" borderId="1" xfId="55" applyFont="1" applyFill="1" applyBorder="1" applyAlignment="1">
      <alignment horizontal="justify" vertical="center" wrapText="1"/>
    </xf>
    <xf numFmtId="0" fontId="23" fillId="0" borderId="8" xfId="55" applyFont="1" applyBorder="1"/>
    <xf numFmtId="0" fontId="23" fillId="3" borderId="1" xfId="55" applyFont="1" applyFill="1" applyBorder="1"/>
    <xf numFmtId="0" fontId="36" fillId="0" borderId="1" xfId="56" applyFont="1" applyBorder="1"/>
    <xf numFmtId="0" fontId="25" fillId="0" borderId="0" xfId="55" applyFont="1"/>
    <xf numFmtId="0" fontId="13" fillId="3" borderId="1" xfId="55" applyFill="1" applyBorder="1"/>
    <xf numFmtId="0" fontId="36" fillId="0" borderId="1" xfId="56" applyFont="1" applyBorder="1" applyAlignment="1">
      <alignment vertical="center"/>
    </xf>
    <xf numFmtId="0" fontId="36" fillId="0" borderId="0" xfId="56" applyFont="1" applyAlignment="1">
      <alignment wrapText="1"/>
    </xf>
    <xf numFmtId="0" fontId="37" fillId="0" borderId="16" xfId="56" applyFont="1" applyBorder="1" applyAlignment="1">
      <alignment horizontal="left" vertical="center" wrapText="1" indent="1" readingOrder="1"/>
    </xf>
    <xf numFmtId="0" fontId="38" fillId="0" borderId="16" xfId="56" applyFont="1" applyBorder="1" applyAlignment="1">
      <alignment horizontal="left" vertical="center" wrapText="1" indent="1" readingOrder="1"/>
    </xf>
    <xf numFmtId="0" fontId="39" fillId="0" borderId="16" xfId="56" applyFont="1" applyBorder="1" applyAlignment="1">
      <alignment horizontal="left" vertical="center" wrapText="1" indent="1" readingOrder="1"/>
    </xf>
    <xf numFmtId="0" fontId="40" fillId="0" borderId="16" xfId="56" applyFont="1" applyBorder="1" applyAlignment="1">
      <alignment horizontal="left" vertical="center" wrapText="1" indent="1" readingOrder="1"/>
    </xf>
    <xf numFmtId="0" fontId="41" fillId="0" borderId="16" xfId="56" applyFont="1" applyBorder="1" applyAlignment="1">
      <alignment horizontal="left" vertical="center" wrapText="1" indent="1" readingOrder="1"/>
    </xf>
    <xf numFmtId="164" fontId="19" fillId="0" borderId="1" xfId="0" applyNumberFormat="1" applyFont="1" applyBorder="1" applyAlignment="1">
      <alignment horizontal="center" vertical="center"/>
    </xf>
    <xf numFmtId="164" fontId="19" fillId="0" borderId="1" xfId="0" applyNumberFormat="1" applyFont="1" applyBorder="1" applyAlignment="1">
      <alignment horizontal="center" vertical="center" wrapText="1"/>
    </xf>
    <xf numFmtId="0" fontId="27" fillId="0" borderId="1" xfId="0" applyFont="1" applyBorder="1" applyAlignment="1">
      <alignment horizontal="center" wrapText="1"/>
    </xf>
    <xf numFmtId="0" fontId="25" fillId="0" borderId="1" xfId="57" applyFont="1" applyBorder="1" applyAlignment="1">
      <alignment horizontal="justify" vertical="center" wrapText="1"/>
    </xf>
    <xf numFmtId="0" fontId="25" fillId="0" borderId="2" xfId="57" applyFont="1" applyBorder="1" applyAlignment="1">
      <alignment horizontal="justify" vertical="center" wrapText="1"/>
    </xf>
    <xf numFmtId="0" fontId="25" fillId="0" borderId="2" xfId="55" applyFont="1" applyBorder="1" applyAlignment="1">
      <alignment horizontal="justify" vertical="center" wrapText="1"/>
    </xf>
    <xf numFmtId="0" fontId="25" fillId="2" borderId="1" xfId="56" applyFont="1" applyFill="1" applyBorder="1" applyAlignment="1">
      <alignment horizontal="justify" vertical="center" wrapText="1"/>
    </xf>
    <xf numFmtId="0" fontId="25" fillId="7" borderId="1" xfId="57" applyFont="1" applyFill="1" applyBorder="1" applyAlignment="1">
      <alignment horizontal="justify" vertical="center" wrapText="1"/>
    </xf>
    <xf numFmtId="0" fontId="25" fillId="7" borderId="2" xfId="57" applyFont="1" applyFill="1" applyBorder="1" applyAlignment="1">
      <alignment horizontal="justify" vertical="center" wrapText="1"/>
    </xf>
    <xf numFmtId="0" fontId="25" fillId="7" borderId="2" xfId="55" applyFont="1" applyFill="1" applyBorder="1" applyAlignment="1">
      <alignment horizontal="justify" vertical="center" wrapText="1"/>
    </xf>
    <xf numFmtId="0" fontId="25" fillId="0" borderId="1" xfId="55" applyFont="1" applyBorder="1" applyAlignment="1">
      <alignment horizontal="center" vertical="center" wrapText="1"/>
    </xf>
    <xf numFmtId="0" fontId="25" fillId="0" borderId="1" xfId="57" applyFont="1" applyBorder="1" applyAlignment="1">
      <alignment horizontal="center" vertical="center" wrapText="1"/>
    </xf>
    <xf numFmtId="0" fontId="25" fillId="7" borderId="1" xfId="56" applyFont="1" applyFill="1" applyBorder="1" applyAlignment="1">
      <alignment horizontal="justify" vertical="center" wrapText="1"/>
    </xf>
    <xf numFmtId="0" fontId="25" fillId="0" borderId="1" xfId="56" applyFont="1" applyBorder="1" applyAlignment="1">
      <alignment horizontal="center" vertical="center" wrapText="1"/>
    </xf>
    <xf numFmtId="14" fontId="25" fillId="0" borderId="1" xfId="55" applyNumberFormat="1" applyFont="1" applyBorder="1" applyAlignment="1">
      <alignment horizontal="center" vertical="center" wrapText="1"/>
    </xf>
    <xf numFmtId="0" fontId="27" fillId="2" borderId="1" xfId="1" applyFont="1" applyFill="1" applyBorder="1" applyAlignment="1">
      <alignment horizontal="justify" vertical="center" wrapText="1"/>
    </xf>
    <xf numFmtId="0" fontId="27" fillId="2" borderId="1" xfId="0" applyFont="1" applyFill="1" applyBorder="1" applyAlignment="1">
      <alignment horizontal="justify" vertical="center" wrapText="1"/>
    </xf>
    <xf numFmtId="0" fontId="27" fillId="0" borderId="1" xfId="0" applyFont="1" applyBorder="1" applyAlignment="1">
      <alignment horizontal="justify" vertical="top" wrapText="1"/>
    </xf>
    <xf numFmtId="0" fontId="27" fillId="0" borderId="1" xfId="18" applyFont="1" applyBorder="1" applyAlignment="1">
      <alignment horizontal="center" vertical="center" wrapText="1"/>
    </xf>
    <xf numFmtId="0" fontId="13" fillId="0" borderId="1" xfId="0" applyFont="1" applyBorder="1"/>
    <xf numFmtId="164" fontId="13" fillId="2" borderId="12" xfId="0" applyNumberFormat="1" applyFont="1" applyFill="1" applyBorder="1" applyAlignment="1">
      <alignment horizontal="center" vertical="center" wrapText="1"/>
    </xf>
    <xf numFmtId="0" fontId="28" fillId="0" borderId="1" xfId="1" applyFont="1" applyBorder="1" applyAlignment="1">
      <alignment horizontal="center" vertical="center" wrapText="1"/>
    </xf>
    <xf numFmtId="0" fontId="15" fillId="0" borderId="1" xfId="0" applyFont="1" applyBorder="1" applyAlignment="1">
      <alignment horizontal="center" vertical="center" wrapText="1"/>
    </xf>
    <xf numFmtId="15" fontId="16" fillId="0" borderId="1" xfId="0" applyNumberFormat="1" applyFont="1" applyBorder="1" applyAlignment="1">
      <alignment horizontal="center" vertical="center" wrapText="1"/>
    </xf>
    <xf numFmtId="0" fontId="16" fillId="8" borderId="3" xfId="0" applyFont="1" applyFill="1" applyBorder="1" applyAlignment="1">
      <alignment horizontal="center" vertical="center"/>
    </xf>
    <xf numFmtId="0" fontId="16" fillId="8" borderId="3" xfId="0" applyFont="1" applyFill="1" applyBorder="1" applyAlignment="1">
      <alignment horizontal="center" vertical="center" wrapText="1"/>
    </xf>
    <xf numFmtId="0" fontId="19" fillId="0" borderId="1" xfId="0" applyFont="1" applyBorder="1" applyAlignment="1">
      <alignment horizontal="center" wrapText="1"/>
    </xf>
    <xf numFmtId="0" fontId="19" fillId="2" borderId="1" xfId="0" applyFont="1" applyFill="1" applyBorder="1" applyAlignment="1">
      <alignment horizontal="center" vertical="top" wrapText="1"/>
    </xf>
    <xf numFmtId="0" fontId="19" fillId="0" borderId="3" xfId="0" applyFont="1" applyBorder="1" applyAlignment="1">
      <alignment horizontal="center" vertical="center" wrapText="1"/>
    </xf>
    <xf numFmtId="0" fontId="16" fillId="8" borderId="6" xfId="0" applyFont="1" applyFill="1" applyBorder="1" applyAlignment="1">
      <alignment vertical="center"/>
    </xf>
    <xf numFmtId="0" fontId="16" fillId="8" borderId="8" xfId="0" applyFont="1" applyFill="1" applyBorder="1" applyAlignment="1">
      <alignment vertical="center"/>
    </xf>
    <xf numFmtId="0" fontId="16" fillId="8" borderId="4" xfId="0" applyFont="1" applyFill="1" applyBorder="1" applyAlignment="1">
      <alignment vertical="center"/>
    </xf>
    <xf numFmtId="0" fontId="27" fillId="0" borderId="1" xfId="18" applyFont="1" applyBorder="1" applyAlignment="1">
      <alignment horizontal="left" vertical="center" wrapText="1"/>
    </xf>
    <xf numFmtId="0" fontId="27"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5" fillId="8"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4" xfId="0" applyFont="1" applyBorder="1" applyAlignment="1">
      <alignment vertical="center"/>
    </xf>
    <xf numFmtId="0" fontId="22" fillId="0" borderId="1" xfId="0" applyFont="1" applyBorder="1" applyAlignment="1">
      <alignment vertical="center"/>
    </xf>
    <xf numFmtId="0" fontId="22" fillId="0" borderId="1" xfId="0" applyFont="1" applyBorder="1" applyAlignment="1">
      <alignment vertical="center" wrapText="1"/>
    </xf>
    <xf numFmtId="0" fontId="22" fillId="0" borderId="1" xfId="0"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vertical="center"/>
    </xf>
    <xf numFmtId="0" fontId="15" fillId="0" borderId="1" xfId="0" applyFont="1" applyBorder="1" applyAlignment="1">
      <alignment horizontal="center" vertical="center"/>
    </xf>
    <xf numFmtId="0" fontId="15" fillId="0" borderId="0" xfId="0" applyFont="1" applyAlignment="1">
      <alignment vertical="center"/>
    </xf>
    <xf numFmtId="0" fontId="22" fillId="0" borderId="0" xfId="0" applyFont="1" applyAlignment="1">
      <alignment horizontal="left" vertical="center"/>
    </xf>
    <xf numFmtId="16" fontId="27" fillId="0" borderId="1" xfId="0" applyNumberFormat="1" applyFont="1" applyBorder="1" applyAlignment="1">
      <alignment horizontal="center" vertical="center" wrapText="1"/>
    </xf>
    <xf numFmtId="164" fontId="19" fillId="2" borderId="12" xfId="0" applyNumberFormat="1" applyFont="1" applyFill="1" applyBorder="1" applyAlignment="1">
      <alignment horizontal="center" vertical="center" wrapText="1"/>
    </xf>
    <xf numFmtId="0" fontId="19" fillId="0" borderId="1" xfId="0" applyFont="1" applyBorder="1"/>
    <xf numFmtId="164" fontId="19" fillId="2" borderId="1" xfId="0" applyNumberFormat="1" applyFont="1" applyFill="1" applyBorder="1" applyAlignment="1">
      <alignment horizontal="center" vertical="center" wrapText="1"/>
    </xf>
    <xf numFmtId="0" fontId="19" fillId="0" borderId="0" xfId="0" applyFont="1"/>
    <xf numFmtId="164" fontId="27" fillId="2" borderId="1" xfId="0" applyNumberFormat="1" applyFont="1" applyFill="1" applyBorder="1" applyAlignment="1">
      <alignment horizontal="center" vertical="center" wrapText="1"/>
    </xf>
    <xf numFmtId="0" fontId="15" fillId="8" borderId="1" xfId="0" applyFont="1" applyFill="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8" fillId="0" borderId="2" xfId="1" applyFont="1" applyBorder="1" applyAlignment="1">
      <alignment horizontal="center" vertical="center" wrapText="1"/>
    </xf>
    <xf numFmtId="0" fontId="28" fillId="0" borderId="3" xfId="1" applyFont="1" applyBorder="1" applyAlignment="1">
      <alignment horizontal="center" vertical="center" wrapText="1"/>
    </xf>
    <xf numFmtId="0" fontId="28" fillId="0" borderId="7" xfId="1" applyFont="1" applyBorder="1" applyAlignment="1">
      <alignment horizontal="center" vertical="center" wrapText="1"/>
    </xf>
    <xf numFmtId="0" fontId="15" fillId="9"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3" xfId="0" applyFont="1" applyBorder="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3" xfId="0" applyFont="1" applyBorder="1" applyAlignment="1">
      <alignment horizontal="center" vertical="center"/>
    </xf>
    <xf numFmtId="0" fontId="1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5"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0" fontId="16" fillId="8" borderId="1" xfId="0" applyFont="1" applyFill="1" applyBorder="1" applyAlignment="1">
      <alignment horizontal="center"/>
    </xf>
    <xf numFmtId="0" fontId="16" fillId="8" borderId="1" xfId="0" applyFont="1" applyFill="1" applyBorder="1" applyAlignment="1">
      <alignment horizontal="left" vertical="center"/>
    </xf>
    <xf numFmtId="0" fontId="29" fillId="8" borderId="1" xfId="0" applyFont="1" applyFill="1" applyBorder="1" applyAlignment="1">
      <alignment horizontal="left" vertical="center"/>
    </xf>
    <xf numFmtId="0" fontId="13" fillId="0" borderId="1" xfId="0" applyFont="1" applyBorder="1" applyAlignment="1">
      <alignment horizontal="center"/>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5" fillId="0" borderId="2" xfId="55" applyFont="1" applyBorder="1" applyAlignment="1">
      <alignment horizontal="center" vertical="center" textRotation="90" wrapText="1"/>
    </xf>
    <xf numFmtId="0" fontId="15" fillId="0" borderId="3" xfId="55" applyFont="1" applyBorder="1" applyAlignment="1">
      <alignment horizontal="center" vertical="center" textRotation="90" wrapText="1"/>
    </xf>
    <xf numFmtId="0" fontId="22" fillId="2" borderId="2" xfId="55" applyFont="1" applyFill="1" applyBorder="1" applyAlignment="1">
      <alignment horizontal="justify" vertical="center" wrapText="1"/>
    </xf>
    <xf numFmtId="0" fontId="22" fillId="2" borderId="3" xfId="55" applyFont="1" applyFill="1" applyBorder="1" applyAlignment="1">
      <alignment horizontal="justify" vertical="center" wrapText="1"/>
    </xf>
    <xf numFmtId="0" fontId="15" fillId="10" borderId="5" xfId="55" applyFont="1" applyFill="1" applyBorder="1" applyAlignment="1">
      <alignment horizontal="center" vertical="center" wrapText="1"/>
    </xf>
    <xf numFmtId="0" fontId="14" fillId="10" borderId="9" xfId="55" applyFont="1" applyFill="1" applyBorder="1" applyAlignment="1">
      <alignment horizontal="center" vertical="center" wrapText="1"/>
    </xf>
    <xf numFmtId="0" fontId="14" fillId="10" borderId="10" xfId="55" applyFont="1" applyFill="1" applyBorder="1" applyAlignment="1">
      <alignment horizontal="center" vertical="center" wrapText="1"/>
    </xf>
    <xf numFmtId="0" fontId="14" fillId="10" borderId="14" xfId="55" applyFont="1" applyFill="1" applyBorder="1" applyAlignment="1">
      <alignment horizontal="center" vertical="center" wrapText="1"/>
    </xf>
    <xf numFmtId="0" fontId="14" fillId="10" borderId="0" xfId="55" applyFont="1" applyFill="1" applyAlignment="1">
      <alignment horizontal="center" vertical="center" wrapText="1"/>
    </xf>
    <xf numFmtId="0" fontId="14" fillId="10" borderId="15" xfId="55" applyFont="1" applyFill="1" applyBorder="1" applyAlignment="1">
      <alignment horizontal="center" vertical="center" wrapText="1"/>
    </xf>
    <xf numFmtId="0" fontId="14" fillId="10" borderId="11" xfId="55" applyFont="1" applyFill="1" applyBorder="1" applyAlignment="1">
      <alignment horizontal="center" vertical="center" wrapText="1"/>
    </xf>
    <xf numFmtId="0" fontId="14" fillId="10" borderId="12" xfId="55" applyFont="1" applyFill="1" applyBorder="1" applyAlignment="1">
      <alignment horizontal="center" vertical="center" wrapText="1"/>
    </xf>
    <xf numFmtId="0" fontId="14" fillId="10" borderId="13" xfId="55" applyFont="1" applyFill="1" applyBorder="1" applyAlignment="1">
      <alignment horizontal="center" vertical="center" wrapText="1"/>
    </xf>
    <xf numFmtId="0" fontId="15" fillId="11" borderId="5" xfId="55" applyFont="1" applyFill="1" applyBorder="1" applyAlignment="1">
      <alignment horizontal="center" vertical="center" wrapText="1"/>
    </xf>
    <xf numFmtId="0" fontId="15" fillId="11" borderId="9" xfId="55" applyFont="1" applyFill="1" applyBorder="1" applyAlignment="1">
      <alignment horizontal="center" vertical="center" wrapText="1"/>
    </xf>
    <xf numFmtId="0" fontId="15" fillId="11" borderId="10" xfId="55" applyFont="1" applyFill="1" applyBorder="1" applyAlignment="1">
      <alignment horizontal="center" vertical="center" wrapText="1"/>
    </xf>
    <xf numFmtId="0" fontId="15" fillId="11" borderId="14" xfId="55" applyFont="1" applyFill="1" applyBorder="1" applyAlignment="1">
      <alignment horizontal="center" vertical="center" wrapText="1"/>
    </xf>
    <xf numFmtId="0" fontId="15" fillId="11" borderId="0" xfId="55" applyFont="1" applyFill="1" applyAlignment="1">
      <alignment horizontal="center" vertical="center" wrapText="1"/>
    </xf>
    <xf numFmtId="0" fontId="15" fillId="11" borderId="15" xfId="55" applyFont="1" applyFill="1" applyBorder="1" applyAlignment="1">
      <alignment horizontal="center" vertical="center" wrapText="1"/>
    </xf>
    <xf numFmtId="0" fontId="15" fillId="11" borderId="11" xfId="55" applyFont="1" applyFill="1" applyBorder="1" applyAlignment="1">
      <alignment horizontal="center" vertical="center" wrapText="1"/>
    </xf>
    <xf numFmtId="0" fontId="15" fillId="11" borderId="12" xfId="55" applyFont="1" applyFill="1" applyBorder="1" applyAlignment="1">
      <alignment horizontal="center" vertical="center" wrapText="1"/>
    </xf>
    <xf numFmtId="0" fontId="15" fillId="11" borderId="13" xfId="55" applyFont="1" applyFill="1" applyBorder="1" applyAlignment="1">
      <alignment horizontal="center" vertical="center" wrapText="1"/>
    </xf>
    <xf numFmtId="0" fontId="22" fillId="6" borderId="2" xfId="55" applyFont="1" applyFill="1" applyBorder="1" applyAlignment="1">
      <alignment horizontal="center" vertical="center" wrapText="1"/>
    </xf>
    <xf numFmtId="0" fontId="22" fillId="6" borderId="7" xfId="55" applyFont="1" applyFill="1" applyBorder="1" applyAlignment="1">
      <alignment horizontal="center" vertical="center" wrapText="1"/>
    </xf>
    <xf numFmtId="0" fontId="22" fillId="6" borderId="3" xfId="55" applyFont="1" applyFill="1" applyBorder="1" applyAlignment="1">
      <alignment horizontal="center" vertical="center" wrapText="1"/>
    </xf>
    <xf numFmtId="0" fontId="15"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7" xfId="55" applyFont="1" applyBorder="1" applyAlignment="1">
      <alignment horizontal="center" vertical="center" textRotation="90" wrapText="1"/>
    </xf>
    <xf numFmtId="0" fontId="22" fillId="2" borderId="2" xfId="57" applyFont="1" applyFill="1" applyBorder="1" applyAlignment="1">
      <alignment horizontal="center" vertical="center" wrapText="1"/>
    </xf>
    <xf numFmtId="0" fontId="22" fillId="2" borderId="7" xfId="57" applyFont="1" applyFill="1" applyBorder="1" applyAlignment="1">
      <alignment horizontal="center" vertical="center" wrapText="1"/>
    </xf>
    <xf numFmtId="0" fontId="22" fillId="2" borderId="3" xfId="57" applyFont="1" applyFill="1" applyBorder="1" applyAlignment="1">
      <alignment horizontal="center" vertical="center" wrapText="1"/>
    </xf>
    <xf numFmtId="0" fontId="15" fillId="0" borderId="2" xfId="57" applyFont="1" applyBorder="1" applyAlignment="1">
      <alignment horizontal="center" vertical="center" wrapText="1"/>
    </xf>
    <xf numFmtId="0" fontId="15" fillId="0" borderId="7" xfId="57" applyFont="1" applyBorder="1" applyAlignment="1">
      <alignment horizontal="center" vertical="center" wrapText="1"/>
    </xf>
    <xf numFmtId="0" fontId="15" fillId="0" borderId="3" xfId="57" applyFont="1" applyBorder="1" applyAlignment="1">
      <alignment horizontal="center" vertical="center" wrapText="1"/>
    </xf>
    <xf numFmtId="0" fontId="22" fillId="0" borderId="2" xfId="57" applyFont="1" applyBorder="1" applyAlignment="1">
      <alignment horizontal="center" vertical="center" wrapText="1"/>
    </xf>
    <xf numFmtId="0" fontId="22" fillId="0" borderId="7" xfId="57" applyFont="1" applyBorder="1" applyAlignment="1">
      <alignment horizontal="center" vertical="center" wrapText="1"/>
    </xf>
    <xf numFmtId="0" fontId="22" fillId="0" borderId="3" xfId="57" applyFont="1" applyBorder="1" applyAlignment="1">
      <alignment horizontal="center" vertical="center" wrapText="1"/>
    </xf>
    <xf numFmtId="0" fontId="15" fillId="5" borderId="5" xfId="55" applyFont="1" applyFill="1" applyBorder="1" applyAlignment="1">
      <alignment horizontal="center" vertical="center"/>
    </xf>
    <xf numFmtId="0" fontId="15" fillId="5" borderId="9" xfId="55" applyFont="1" applyFill="1" applyBorder="1" applyAlignment="1">
      <alignment horizontal="center" vertical="center"/>
    </xf>
    <xf numFmtId="0" fontId="15" fillId="5" borderId="10" xfId="55" applyFont="1" applyFill="1" applyBorder="1" applyAlignment="1">
      <alignment horizontal="center" vertical="center"/>
    </xf>
    <xf numFmtId="0" fontId="15" fillId="5" borderId="14" xfId="55" applyFont="1" applyFill="1" applyBorder="1" applyAlignment="1">
      <alignment horizontal="center" vertical="center"/>
    </xf>
    <xf numFmtId="0" fontId="15" fillId="5" borderId="0" xfId="55" applyFont="1" applyFill="1" applyAlignment="1">
      <alignment horizontal="center" vertical="center"/>
    </xf>
    <xf numFmtId="0" fontId="15" fillId="5" borderId="15" xfId="55" applyFont="1" applyFill="1" applyBorder="1" applyAlignment="1">
      <alignment horizontal="center" vertical="center"/>
    </xf>
    <xf numFmtId="0" fontId="15" fillId="5" borderId="11" xfId="55" applyFont="1" applyFill="1" applyBorder="1" applyAlignment="1">
      <alignment horizontal="center" vertical="center"/>
    </xf>
    <xf numFmtId="0" fontId="15" fillId="5" borderId="12" xfId="55" applyFont="1" applyFill="1" applyBorder="1" applyAlignment="1">
      <alignment horizontal="center" vertical="center"/>
    </xf>
    <xf numFmtId="0" fontId="15" fillId="5" borderId="13" xfId="55" applyFont="1" applyFill="1" applyBorder="1" applyAlignment="1">
      <alignment horizontal="center" vertical="center"/>
    </xf>
    <xf numFmtId="0" fontId="15" fillId="5" borderId="5" xfId="55" applyFont="1" applyFill="1" applyBorder="1" applyAlignment="1">
      <alignment horizontal="center" vertical="center" wrapText="1"/>
    </xf>
    <xf numFmtId="0" fontId="15" fillId="5" borderId="9" xfId="55" applyFont="1" applyFill="1" applyBorder="1" applyAlignment="1">
      <alignment horizontal="center" vertical="center" wrapText="1"/>
    </xf>
    <xf numFmtId="0" fontId="15" fillId="5" borderId="14" xfId="55" applyFont="1" applyFill="1" applyBorder="1" applyAlignment="1">
      <alignment horizontal="center" vertical="center" wrapText="1"/>
    </xf>
    <xf numFmtId="0" fontId="15" fillId="5" borderId="0" xfId="55" applyFont="1" applyFill="1" applyAlignment="1">
      <alignment horizontal="center" vertical="center" wrapText="1"/>
    </xf>
    <xf numFmtId="0" fontId="15" fillId="5" borderId="11" xfId="55" applyFont="1" applyFill="1" applyBorder="1" applyAlignment="1">
      <alignment horizontal="center" vertical="center" wrapText="1"/>
    </xf>
    <xf numFmtId="0" fontId="15" fillId="5" borderId="12" xfId="55" applyFont="1" applyFill="1" applyBorder="1" applyAlignment="1">
      <alignment horizontal="center" vertical="center" wrapText="1"/>
    </xf>
    <xf numFmtId="0" fontId="15" fillId="11" borderId="5" xfId="55" applyFont="1" applyFill="1" applyBorder="1" applyAlignment="1">
      <alignment horizontal="center" vertical="center"/>
    </xf>
    <xf numFmtId="0" fontId="15" fillId="11" borderId="9" xfId="55" applyFont="1" applyFill="1" applyBorder="1" applyAlignment="1">
      <alignment horizontal="center" vertical="center"/>
    </xf>
    <xf numFmtId="0" fontId="15" fillId="11" borderId="10" xfId="55" applyFont="1" applyFill="1" applyBorder="1" applyAlignment="1">
      <alignment horizontal="center" vertical="center"/>
    </xf>
    <xf numFmtId="0" fontId="15" fillId="11" borderId="11" xfId="55" applyFont="1" applyFill="1" applyBorder="1" applyAlignment="1">
      <alignment horizontal="center" vertical="center"/>
    </xf>
    <xf numFmtId="0" fontId="15" fillId="11" borderId="12" xfId="55" applyFont="1" applyFill="1" applyBorder="1" applyAlignment="1">
      <alignment horizontal="center" vertical="center"/>
    </xf>
    <xf numFmtId="0" fontId="15" fillId="11" borderId="13" xfId="55" applyFont="1" applyFill="1" applyBorder="1" applyAlignment="1">
      <alignment horizontal="center" vertical="center"/>
    </xf>
    <xf numFmtId="0" fontId="15" fillId="4" borderId="9" xfId="55" applyFont="1" applyFill="1" applyBorder="1" applyAlignment="1">
      <alignment horizontal="center" vertical="center" wrapText="1"/>
    </xf>
    <xf numFmtId="0" fontId="15" fillId="4" borderId="10" xfId="55" applyFont="1" applyFill="1" applyBorder="1" applyAlignment="1">
      <alignment horizontal="center" vertical="center" wrapText="1"/>
    </xf>
    <xf numFmtId="0" fontId="15" fillId="4" borderId="0" xfId="55" applyFont="1" applyFill="1" applyAlignment="1">
      <alignment horizontal="center" vertical="center" wrapText="1"/>
    </xf>
    <xf numFmtId="0" fontId="15" fillId="4" borderId="15" xfId="55" applyFont="1" applyFill="1" applyBorder="1" applyAlignment="1">
      <alignment horizontal="center" vertical="center" wrapText="1"/>
    </xf>
    <xf numFmtId="0" fontId="33" fillId="3" borderId="5" xfId="55" applyFont="1" applyFill="1" applyBorder="1" applyAlignment="1">
      <alignment horizontal="center" vertical="center" wrapText="1"/>
    </xf>
    <xf numFmtId="0" fontId="15" fillId="3" borderId="9" xfId="55" applyFont="1" applyFill="1" applyBorder="1" applyAlignment="1">
      <alignment horizontal="center" vertical="center"/>
    </xf>
    <xf numFmtId="0" fontId="15" fillId="3" borderId="10" xfId="55" applyFont="1" applyFill="1" applyBorder="1" applyAlignment="1">
      <alignment horizontal="center" vertical="center"/>
    </xf>
    <xf numFmtId="0" fontId="15" fillId="3" borderId="14" xfId="55" applyFont="1" applyFill="1" applyBorder="1" applyAlignment="1">
      <alignment horizontal="center" vertical="center"/>
    </xf>
    <xf numFmtId="0" fontId="15" fillId="3" borderId="0" xfId="55" applyFont="1" applyFill="1" applyAlignment="1">
      <alignment horizontal="center" vertical="center"/>
    </xf>
    <xf numFmtId="0" fontId="15" fillId="3" borderId="15" xfId="55" applyFont="1" applyFill="1" applyBorder="1" applyAlignment="1">
      <alignment horizontal="center" vertical="center"/>
    </xf>
    <xf numFmtId="0" fontId="15" fillId="3" borderId="11" xfId="55" applyFont="1" applyFill="1" applyBorder="1" applyAlignment="1">
      <alignment horizontal="center" vertical="center"/>
    </xf>
    <xf numFmtId="0" fontId="15" fillId="3" borderId="12" xfId="55" applyFont="1" applyFill="1" applyBorder="1" applyAlignment="1">
      <alignment horizontal="center" vertical="center"/>
    </xf>
    <xf numFmtId="0" fontId="15" fillId="3" borderId="13" xfId="55" applyFont="1" applyFill="1" applyBorder="1" applyAlignment="1">
      <alignment horizontal="center" vertical="center"/>
    </xf>
    <xf numFmtId="0" fontId="22" fillId="3" borderId="5" xfId="55" applyFont="1" applyFill="1" applyBorder="1" applyAlignment="1">
      <alignment horizontal="center" wrapText="1"/>
    </xf>
    <xf numFmtId="0" fontId="22" fillId="3" borderId="9" xfId="55" applyFont="1" applyFill="1" applyBorder="1" applyAlignment="1">
      <alignment horizontal="center" wrapText="1"/>
    </xf>
    <xf numFmtId="0" fontId="22" fillId="3" borderId="10" xfId="55" applyFont="1" applyFill="1" applyBorder="1" applyAlignment="1">
      <alignment horizontal="center" wrapText="1"/>
    </xf>
    <xf numFmtId="0" fontId="22" fillId="3" borderId="14" xfId="55" applyFont="1" applyFill="1" applyBorder="1" applyAlignment="1">
      <alignment horizontal="center" wrapText="1"/>
    </xf>
    <xf numFmtId="0" fontId="22" fillId="3" borderId="0" xfId="55" applyFont="1" applyFill="1" applyAlignment="1">
      <alignment horizontal="center" wrapText="1"/>
    </xf>
    <xf numFmtId="0" fontId="22" fillId="3" borderId="15" xfId="55" applyFont="1" applyFill="1" applyBorder="1" applyAlignment="1">
      <alignment horizontal="center" wrapText="1"/>
    </xf>
    <xf numFmtId="0" fontId="22" fillId="3" borderId="11" xfId="55" applyFont="1" applyFill="1" applyBorder="1" applyAlignment="1">
      <alignment horizontal="center" wrapText="1"/>
    </xf>
    <xf numFmtId="0" fontId="22" fillId="3" borderId="12" xfId="55" applyFont="1" applyFill="1" applyBorder="1" applyAlignment="1">
      <alignment horizontal="center" wrapText="1"/>
    </xf>
    <xf numFmtId="0" fontId="22" fillId="3" borderId="13" xfId="55" applyFont="1" applyFill="1" applyBorder="1" applyAlignment="1">
      <alignment horizontal="center" wrapText="1"/>
    </xf>
    <xf numFmtId="0" fontId="33" fillId="3" borderId="5" xfId="55" applyFont="1" applyFill="1" applyBorder="1" applyAlignment="1">
      <alignment horizontal="center" vertical="center"/>
    </xf>
    <xf numFmtId="0" fontId="33" fillId="3" borderId="9" xfId="55" applyFont="1" applyFill="1" applyBorder="1" applyAlignment="1">
      <alignment horizontal="center" vertical="center"/>
    </xf>
    <xf numFmtId="0" fontId="33" fillId="3" borderId="10" xfId="55" applyFont="1" applyFill="1" applyBorder="1" applyAlignment="1">
      <alignment horizontal="center" vertical="center"/>
    </xf>
    <xf numFmtId="0" fontId="33" fillId="3" borderId="14" xfId="55" applyFont="1" applyFill="1" applyBorder="1" applyAlignment="1">
      <alignment horizontal="center" vertical="center"/>
    </xf>
    <xf numFmtId="0" fontId="33" fillId="3" borderId="0" xfId="55" applyFont="1" applyFill="1" applyAlignment="1">
      <alignment horizontal="center" vertical="center"/>
    </xf>
    <xf numFmtId="0" fontId="33" fillId="3" borderId="15" xfId="55" applyFont="1" applyFill="1" applyBorder="1" applyAlignment="1">
      <alignment horizontal="center" vertical="center"/>
    </xf>
    <xf numFmtId="0" fontId="33" fillId="3" borderId="11" xfId="55" applyFont="1" applyFill="1" applyBorder="1" applyAlignment="1">
      <alignment horizontal="center" vertical="center"/>
    </xf>
    <xf numFmtId="0" fontId="33" fillId="3" borderId="12" xfId="55" applyFont="1" applyFill="1" applyBorder="1" applyAlignment="1">
      <alignment horizontal="center" vertical="center"/>
    </xf>
    <xf numFmtId="0" fontId="33" fillId="3" borderId="13" xfId="55" applyFont="1" applyFill="1" applyBorder="1" applyAlignment="1">
      <alignment horizontal="center" vertical="center"/>
    </xf>
    <xf numFmtId="0" fontId="34" fillId="0" borderId="6" xfId="56" applyFont="1" applyBorder="1" applyAlignment="1">
      <alignment horizontal="left" vertical="top"/>
    </xf>
    <xf numFmtId="0" fontId="34" fillId="0" borderId="8" xfId="56" applyFont="1" applyBorder="1" applyAlignment="1">
      <alignment horizontal="left" vertical="top"/>
    </xf>
    <xf numFmtId="0" fontId="34" fillId="0" borderId="4" xfId="56" applyFont="1" applyBorder="1" applyAlignment="1">
      <alignment horizontal="left" vertical="top"/>
    </xf>
    <xf numFmtId="0" fontId="15" fillId="0" borderId="2" xfId="57" applyFont="1" applyBorder="1" applyAlignment="1">
      <alignment horizontal="center" vertical="center" textRotation="90" wrapText="1"/>
    </xf>
    <xf numFmtId="0" fontId="15" fillId="0" borderId="7" xfId="57" applyFont="1" applyBorder="1" applyAlignment="1">
      <alignment horizontal="center" vertical="center" textRotation="90" wrapText="1"/>
    </xf>
    <xf numFmtId="0" fontId="15" fillId="0" borderId="3" xfId="57" applyFont="1" applyBorder="1" applyAlignment="1">
      <alignment horizontal="center" vertical="center" textRotation="90" wrapText="1"/>
    </xf>
    <xf numFmtId="0" fontId="16" fillId="0" borderId="1" xfId="0" applyFont="1" applyBorder="1" applyAlignment="1">
      <alignment horizontal="center" vertical="center"/>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0" xfId="0" applyFont="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9" fillId="0" borderId="5" xfId="0" applyFont="1" applyBorder="1" applyAlignment="1">
      <alignment horizontal="center"/>
    </xf>
    <xf numFmtId="0" fontId="19" fillId="0" borderId="9" xfId="0" applyFont="1" applyBorder="1" applyAlignment="1">
      <alignment horizontal="center"/>
    </xf>
    <xf numFmtId="0" fontId="19" fillId="0" borderId="14" xfId="0" applyFont="1" applyBorder="1" applyAlignment="1">
      <alignment horizontal="center"/>
    </xf>
    <xf numFmtId="0" fontId="19" fillId="0" borderId="0" xfId="0" applyFont="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6"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6" fillId="8" borderId="6"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4" xfId="0" applyFont="1" applyFill="1" applyBorder="1" applyAlignment="1">
      <alignment horizontal="center" vertical="center"/>
    </xf>
    <xf numFmtId="0" fontId="19" fillId="0" borderId="1" xfId="0" applyFont="1" applyBorder="1" applyAlignment="1">
      <alignment horizontal="center"/>
    </xf>
    <xf numFmtId="0" fontId="16" fillId="2" borderId="1" xfId="0" applyFont="1" applyFill="1" applyBorder="1" applyAlignment="1">
      <alignment horizontal="center" vertical="center" wrapText="1"/>
    </xf>
    <xf numFmtId="0" fontId="27" fillId="0" borderId="4" xfId="1" applyFont="1" applyBorder="1" applyAlignment="1">
      <alignment horizontal="center" vertical="center" wrapText="1"/>
    </xf>
    <xf numFmtId="0" fontId="19"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19" fillId="2" borderId="2" xfId="1" applyFont="1" applyFill="1" applyBorder="1" applyAlignment="1">
      <alignment horizontal="center" vertical="center" wrapText="1"/>
    </xf>
    <xf numFmtId="0" fontId="19" fillId="0" borderId="7"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16" fontId="27" fillId="0" borderId="6" xfId="0" applyNumberFormat="1" applyFont="1" applyBorder="1" applyAlignment="1">
      <alignment horizontal="center" vertical="center" wrapText="1"/>
    </xf>
    <xf numFmtId="165" fontId="27" fillId="0" borderId="1" xfId="0" applyNumberFormat="1" applyFont="1" applyBorder="1" applyAlignment="1">
      <alignment horizontal="center" vertical="center" wrapText="1"/>
    </xf>
    <xf numFmtId="0" fontId="15" fillId="0" borderId="14" xfId="0" applyFont="1" applyBorder="1" applyAlignment="1">
      <alignment horizontal="center"/>
    </xf>
    <xf numFmtId="0" fontId="15" fillId="0" borderId="0" xfId="0" applyFont="1" applyAlignment="1">
      <alignment horizontal="center"/>
    </xf>
    <xf numFmtId="0" fontId="15" fillId="0" borderId="15" xfId="0" applyFont="1" applyBorder="1" applyAlignment="1">
      <alignment horizontal="center"/>
    </xf>
    <xf numFmtId="0" fontId="15" fillId="8" borderId="6" xfId="0" applyFont="1" applyFill="1" applyBorder="1" applyAlignment="1">
      <alignment horizontal="left"/>
    </xf>
    <xf numFmtId="0" fontId="15" fillId="8" borderId="8" xfId="0" applyFont="1" applyFill="1" applyBorder="1" applyAlignment="1">
      <alignment horizontal="left"/>
    </xf>
    <xf numFmtId="0" fontId="15" fillId="8" borderId="4" xfId="0" applyFont="1" applyFill="1" applyBorder="1" applyAlignment="1">
      <alignment horizontal="left"/>
    </xf>
    <xf numFmtId="0" fontId="14" fillId="8" borderId="6"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cellXfs>
  <cellStyles count="58">
    <cellStyle name="Normal" xfId="0" builtinId="0"/>
    <cellStyle name="Normal 2" xfId="1" xr:uid="{00000000-0005-0000-0000-000002000000}"/>
    <cellStyle name="Normal 2 2" xfId="2" xr:uid="{00000000-0005-0000-0000-000003000000}"/>
    <cellStyle name="Normal 2 4" xfId="3" xr:uid="{00000000-0005-0000-0000-000004000000}"/>
    <cellStyle name="Normal 2 4 2" xfId="5" xr:uid="{00000000-0005-0000-0000-000005000000}"/>
    <cellStyle name="Normal 2 4 2 2" xfId="12" xr:uid="{00000000-0005-0000-0000-000006000000}"/>
    <cellStyle name="Normal 2 4 2 2 2" xfId="37" xr:uid="{00000000-0005-0000-0000-000007000000}"/>
    <cellStyle name="Normal 2 4 2 3" xfId="21" xr:uid="{00000000-0005-0000-0000-000008000000}"/>
    <cellStyle name="Normal 2 4 2 3 2" xfId="46" xr:uid="{00000000-0005-0000-0000-000009000000}"/>
    <cellStyle name="Normal 2 4 2 4" xfId="30" xr:uid="{00000000-0005-0000-0000-00000A000000}"/>
    <cellStyle name="Normal 2 4 3" xfId="7" xr:uid="{00000000-0005-0000-0000-00000B000000}"/>
    <cellStyle name="Normal 2 4 3 2" xfId="14" xr:uid="{00000000-0005-0000-0000-00000C000000}"/>
    <cellStyle name="Normal 2 4 3 2 2" xfId="39" xr:uid="{00000000-0005-0000-0000-00000D000000}"/>
    <cellStyle name="Normal 2 4 3 3" xfId="23" xr:uid="{00000000-0005-0000-0000-00000E000000}"/>
    <cellStyle name="Normal 2 4 3 3 2" xfId="48" xr:uid="{00000000-0005-0000-0000-00000F000000}"/>
    <cellStyle name="Normal 2 4 3 4" xfId="32" xr:uid="{00000000-0005-0000-0000-000010000000}"/>
    <cellStyle name="Normal 2 4 4" xfId="9" xr:uid="{00000000-0005-0000-0000-000011000000}"/>
    <cellStyle name="Normal 2 4 4 2" xfId="16" xr:uid="{00000000-0005-0000-0000-000012000000}"/>
    <cellStyle name="Normal 2 4 4 2 2" xfId="41" xr:uid="{00000000-0005-0000-0000-000013000000}"/>
    <cellStyle name="Normal 2 4 4 3" xfId="25" xr:uid="{00000000-0005-0000-0000-000014000000}"/>
    <cellStyle name="Normal 2 4 4 3 2" xfId="50" xr:uid="{00000000-0005-0000-0000-000015000000}"/>
    <cellStyle name="Normal 2 4 4 4" xfId="34" xr:uid="{00000000-0005-0000-0000-000016000000}"/>
    <cellStyle name="Normal 2 4 5" xfId="10" xr:uid="{00000000-0005-0000-0000-000017000000}"/>
    <cellStyle name="Normal 2 4 5 2" xfId="35" xr:uid="{00000000-0005-0000-0000-000018000000}"/>
    <cellStyle name="Normal 2 4 6" xfId="19" xr:uid="{00000000-0005-0000-0000-000019000000}"/>
    <cellStyle name="Normal 2 4 6 2" xfId="44" xr:uid="{00000000-0005-0000-0000-00001A000000}"/>
    <cellStyle name="Normal 2 4 7" xfId="28" xr:uid="{00000000-0005-0000-0000-00001B000000}"/>
    <cellStyle name="Normal 3" xfId="4" xr:uid="{00000000-0005-0000-0000-00001C000000}"/>
    <cellStyle name="Normal 3 2" xfId="6" xr:uid="{00000000-0005-0000-0000-00001D000000}"/>
    <cellStyle name="Normal 3 2 2" xfId="13" xr:uid="{00000000-0005-0000-0000-00001E000000}"/>
    <cellStyle name="Normal 3 2 2 2" xfId="38" xr:uid="{00000000-0005-0000-0000-00001F000000}"/>
    <cellStyle name="Normal 3 2 3" xfId="22" xr:uid="{00000000-0005-0000-0000-000020000000}"/>
    <cellStyle name="Normal 3 2 3 2" xfId="47" xr:uid="{00000000-0005-0000-0000-000021000000}"/>
    <cellStyle name="Normal 3 2 4" xfId="31" xr:uid="{00000000-0005-0000-0000-000022000000}"/>
    <cellStyle name="Normal 3 3" xfId="8" xr:uid="{00000000-0005-0000-0000-000023000000}"/>
    <cellStyle name="Normal 3 3 2" xfId="15" xr:uid="{00000000-0005-0000-0000-000024000000}"/>
    <cellStyle name="Normal 3 3 2 2" xfId="40" xr:uid="{00000000-0005-0000-0000-000025000000}"/>
    <cellStyle name="Normal 3 3 3" xfId="24" xr:uid="{00000000-0005-0000-0000-000026000000}"/>
    <cellStyle name="Normal 3 3 3 2" xfId="49" xr:uid="{00000000-0005-0000-0000-000027000000}"/>
    <cellStyle name="Normal 3 3 4" xfId="33" xr:uid="{00000000-0005-0000-0000-000028000000}"/>
    <cellStyle name="Normal 3 4" xfId="11" xr:uid="{00000000-0005-0000-0000-000029000000}"/>
    <cellStyle name="Normal 3 4 2" xfId="36" xr:uid="{00000000-0005-0000-0000-00002A000000}"/>
    <cellStyle name="Normal 3 5" xfId="20" xr:uid="{00000000-0005-0000-0000-00002B000000}"/>
    <cellStyle name="Normal 3 5 2" xfId="45" xr:uid="{00000000-0005-0000-0000-00002C000000}"/>
    <cellStyle name="Normal 3 6" xfId="29" xr:uid="{00000000-0005-0000-0000-00002D000000}"/>
    <cellStyle name="Normal 4" xfId="17" xr:uid="{00000000-0005-0000-0000-00002E000000}"/>
    <cellStyle name="Normal 4 2" xfId="42" xr:uid="{00000000-0005-0000-0000-00002F000000}"/>
    <cellStyle name="Normal 4 2 2" xfId="57" xr:uid="{F3388E03-7DD7-4E72-8A52-B72F3A434119}"/>
    <cellStyle name="Normal 4 3" xfId="55" xr:uid="{99234654-799C-4DEF-A4F1-2D0701F5179C}"/>
    <cellStyle name="Normal 5" xfId="18" xr:uid="{00000000-0005-0000-0000-000030000000}"/>
    <cellStyle name="Normal 5 2" xfId="43" xr:uid="{00000000-0005-0000-0000-000031000000}"/>
    <cellStyle name="Normal 6" xfId="26" xr:uid="{00000000-0005-0000-0000-000032000000}"/>
    <cellStyle name="Normal 7" xfId="27" xr:uid="{00000000-0005-0000-0000-000033000000}"/>
    <cellStyle name="Normal 8" xfId="51" xr:uid="{00000000-0005-0000-0000-000034000000}"/>
    <cellStyle name="Normal 8 2" xfId="52" xr:uid="{00000000-0005-0000-0000-000035000000}"/>
    <cellStyle name="Normal 8 2 2" xfId="53" xr:uid="{00000000-0005-0000-0000-000036000000}"/>
    <cellStyle name="Normal 9" xfId="56" xr:uid="{E8A4C362-073C-4EE5-A716-C12C966488DB}"/>
    <cellStyle name="Porcentaje 2" xfId="54" xr:uid="{00000000-0005-0000-0000-000037000000}"/>
  </cellStyles>
  <dxfs count="16">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492880</xdr:colOff>
      <xdr:row>0</xdr:row>
      <xdr:rowOff>71144</xdr:rowOff>
    </xdr:from>
    <xdr:to>
      <xdr:col>1</xdr:col>
      <xdr:colOff>656166</xdr:colOff>
      <xdr:row>3</xdr:row>
      <xdr:rowOff>196547</xdr:rowOff>
    </xdr:to>
    <xdr:pic>
      <xdr:nvPicPr>
        <xdr:cNvPr id="4" name="Imagen 3" descr="C:\Users\acer\Desktop\logo.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880" y="71144"/>
          <a:ext cx="2081893" cy="9962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1146203</xdr:colOff>
      <xdr:row>1</xdr:row>
      <xdr:rowOff>321469</xdr:rowOff>
    </xdr:from>
    <xdr:to>
      <xdr:col>3</xdr:col>
      <xdr:colOff>2214562</xdr:colOff>
      <xdr:row>6</xdr:row>
      <xdr:rowOff>107156</xdr:rowOff>
    </xdr:to>
    <xdr:pic>
      <xdr:nvPicPr>
        <xdr:cNvPr id="2" name="3 Imagen" descr="C:\Users\acer\Desktop\logo.jpg">
          <a:extLst>
            <a:ext uri="{FF2B5EF4-FFF2-40B4-BE49-F238E27FC236}">
              <a16:creationId xmlns:a16="http://schemas.microsoft.com/office/drawing/2014/main" id="{E6CF8E6E-63B2-44CC-9C50-E7DC61819B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4828" y="392907"/>
          <a:ext cx="4759297" cy="1833562"/>
        </a:xfrm>
        <a:prstGeom prst="rect">
          <a:avLst/>
        </a:prstGeom>
        <a:noFill/>
        <a:ln>
          <a:noFill/>
        </a:ln>
      </xdr:spPr>
    </xdr:pic>
    <xdr:clientData/>
  </xdr:twoCellAnchor>
  <xdr:twoCellAnchor editAs="oneCell">
    <xdr:from>
      <xdr:col>37</xdr:col>
      <xdr:colOff>378951</xdr:colOff>
      <xdr:row>1</xdr:row>
      <xdr:rowOff>112662</xdr:rowOff>
    </xdr:from>
    <xdr:to>
      <xdr:col>37</xdr:col>
      <xdr:colOff>1145249</xdr:colOff>
      <xdr:row>2</xdr:row>
      <xdr:rowOff>85821</xdr:rowOff>
    </xdr:to>
    <xdr:pic>
      <xdr:nvPicPr>
        <xdr:cNvPr id="3" name="Imagen 2">
          <a:extLst>
            <a:ext uri="{FF2B5EF4-FFF2-40B4-BE49-F238E27FC236}">
              <a16:creationId xmlns:a16="http://schemas.microsoft.com/office/drawing/2014/main" id="{3060DBE6-2879-4244-BEBD-035FC9D5A43F}"/>
            </a:ext>
          </a:extLst>
        </xdr:cNvPr>
        <xdr:cNvPicPr>
          <a:picLocks noChangeAspect="1"/>
        </xdr:cNvPicPr>
      </xdr:nvPicPr>
      <xdr:blipFill>
        <a:blip xmlns:r="http://schemas.openxmlformats.org/officeDocument/2006/relationships" r:embed="rId2"/>
        <a:stretch>
          <a:fillRect/>
        </a:stretch>
      </xdr:blipFill>
      <xdr:spPr>
        <a:xfrm>
          <a:off x="44755926" y="179337"/>
          <a:ext cx="766298" cy="4898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455926</xdr:colOff>
      <xdr:row>0</xdr:row>
      <xdr:rowOff>159745</xdr:rowOff>
    </xdr:from>
    <xdr:to>
      <xdr:col>1</xdr:col>
      <xdr:colOff>381000</xdr:colOff>
      <xdr:row>3</xdr:row>
      <xdr:rowOff>193747</xdr:rowOff>
    </xdr:to>
    <xdr:pic>
      <xdr:nvPicPr>
        <xdr:cNvPr id="2" name="Imagen 1" descr="C:\Users\acer\Desktop\logo.jpg">
          <a:extLst>
            <a:ext uri="{FF2B5EF4-FFF2-40B4-BE49-F238E27FC236}">
              <a16:creationId xmlns:a16="http://schemas.microsoft.com/office/drawing/2014/main" id="{358E1065-67F2-44FB-835A-700B9ED649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5926" y="159745"/>
          <a:ext cx="1544324" cy="60550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505543</xdr:colOff>
      <xdr:row>0</xdr:row>
      <xdr:rowOff>174101</xdr:rowOff>
    </xdr:from>
    <xdr:to>
      <xdr:col>1</xdr:col>
      <xdr:colOff>1214437</xdr:colOff>
      <xdr:row>4</xdr:row>
      <xdr:rowOff>297656</xdr:rowOff>
    </xdr:to>
    <xdr:pic>
      <xdr:nvPicPr>
        <xdr:cNvPr id="4" name="Imagen 3" descr="C:\Users\acer\Desktop\logo.jpg">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543" y="174101"/>
          <a:ext cx="2149550" cy="96889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138022</xdr:colOff>
      <xdr:row>0</xdr:row>
      <xdr:rowOff>112144</xdr:rowOff>
    </xdr:from>
    <xdr:to>
      <xdr:col>1</xdr:col>
      <xdr:colOff>189781</xdr:colOff>
      <xdr:row>2</xdr:row>
      <xdr:rowOff>226603</xdr:rowOff>
    </xdr:to>
    <xdr:pic>
      <xdr:nvPicPr>
        <xdr:cNvPr id="3" name="Imagen 2" descr="C:\Users\acer\Desktop\log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022" y="112144"/>
          <a:ext cx="1000665" cy="56934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JOPLN\Planes\Plan%20Riesgo%20Anticorrucion\Plan%20Anticorrupcion%202017\Mapa%20Riesgo%20de%20Corrupcion%20Preliminar%202017\Formato%20racionalizacion%20tramites%20prel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elly\Desktop\CAR\2.%20RIESGOS%20POR%20PROCESO\Riesgos%202022%20-%20GES\Mapa%20de%20Riesgos%20Corrupcion%202022%20-%20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ESTRATEGIAS DE RACIONALIZACION"/>
      <sheetName val="CADENA DE TRÁMITES"/>
      <sheetName val="TABLA"/>
      <sheetName val="Tablas instituciones"/>
      <sheetName val="Hoja1"/>
    </sheetNames>
    <sheetDataSet>
      <sheetData sheetId="0"/>
      <sheetData sheetId="1"/>
      <sheetData sheetId="2"/>
      <sheetData sheetId="3">
        <row r="2">
          <cell r="G2" t="str">
            <v>Normativas</v>
          </cell>
          <cell r="Q2" t="str">
            <v>SI</v>
          </cell>
        </row>
        <row r="3">
          <cell r="G3" t="str">
            <v>Administrativas</v>
          </cell>
          <cell r="Q3" t="str">
            <v>NO</v>
          </cell>
        </row>
        <row r="4">
          <cell r="G4" t="str">
            <v>Tecnologicas</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Mapa corrupción"/>
      <sheetName val="Tabla probabilidad"/>
      <sheetName val="Tabla impacto"/>
      <sheetName val="Tabla valoración controles"/>
      <sheetName val="Tratamiento"/>
      <sheetName val="Control de actualizaciones"/>
      <sheetName val="Parámetros"/>
      <sheetName val="Proces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A3" t="str">
            <v>Riesgos de corrupción</v>
          </cell>
        </row>
        <row r="4">
          <cell r="A4" t="str">
            <v>Conflicto de intereses</v>
          </cell>
        </row>
        <row r="5">
          <cell r="A5" t="str">
            <v>Riesgos de corrupción asociados a trámites y servicios</v>
          </cell>
        </row>
        <row r="30">
          <cell r="A30" t="str">
            <v>Casi Seguro</v>
          </cell>
        </row>
        <row r="31">
          <cell r="A31" t="str">
            <v>Probable</v>
          </cell>
        </row>
        <row r="32">
          <cell r="A32" t="str">
            <v>Posible</v>
          </cell>
        </row>
        <row r="33">
          <cell r="A33" t="str">
            <v>Improbable</v>
          </cell>
        </row>
        <row r="34">
          <cell r="A34" t="str">
            <v>Rara vez</v>
          </cell>
        </row>
        <row r="37">
          <cell r="A37" t="str">
            <v>Catastrófico</v>
          </cell>
        </row>
        <row r="38">
          <cell r="A38" t="str">
            <v>Mayor</v>
          </cell>
        </row>
        <row r="39">
          <cell r="A39" t="str">
            <v>Moderado</v>
          </cell>
        </row>
        <row r="59">
          <cell r="A59" t="str">
            <v>Directamente</v>
          </cell>
          <cell r="B59" t="str">
            <v>No Disminuye</v>
          </cell>
        </row>
        <row r="62">
          <cell r="A62" t="str">
            <v>Preventivo</v>
          </cell>
        </row>
        <row r="63">
          <cell r="A63" t="str">
            <v>Detectivo</v>
          </cell>
        </row>
        <row r="66">
          <cell r="A66" t="str">
            <v>Evitar</v>
          </cell>
        </row>
        <row r="67">
          <cell r="A67" t="str">
            <v>Reducir (transferir)</v>
          </cell>
        </row>
        <row r="68">
          <cell r="A68" t="str">
            <v>Reducir (mitigar)</v>
          </cell>
        </row>
        <row r="71">
          <cell r="A71" t="str">
            <v>Fuerte</v>
          </cell>
        </row>
        <row r="72">
          <cell r="A72" t="str">
            <v>Moderado</v>
          </cell>
        </row>
        <row r="73">
          <cell r="A73" t="str">
            <v>Débil</v>
          </cell>
        </row>
        <row r="76">
          <cell r="A76">
            <v>15</v>
          </cell>
          <cell r="C76">
            <v>15</v>
          </cell>
          <cell r="E76">
            <v>15</v>
          </cell>
          <cell r="G76">
            <v>15</v>
          </cell>
          <cell r="I76">
            <v>15</v>
          </cell>
          <cell r="K76">
            <v>15</v>
          </cell>
          <cell r="M76">
            <v>10</v>
          </cell>
        </row>
        <row r="77">
          <cell r="A77">
            <v>0</v>
          </cell>
          <cell r="C77">
            <v>0</v>
          </cell>
          <cell r="E77">
            <v>0</v>
          </cell>
          <cell r="G77">
            <v>10</v>
          </cell>
          <cell r="I77">
            <v>0</v>
          </cell>
          <cell r="K77">
            <v>0</v>
          </cell>
          <cell r="M77">
            <v>5</v>
          </cell>
        </row>
        <row r="78">
          <cell r="G78">
            <v>0</v>
          </cell>
          <cell r="M78">
            <v>0</v>
          </cell>
        </row>
        <row r="80">
          <cell r="A80" t="str">
            <v>Factor Externo: Político</v>
          </cell>
        </row>
        <row r="81">
          <cell r="A81" t="str">
            <v>Factor Externo: Económico</v>
          </cell>
        </row>
        <row r="82">
          <cell r="A82" t="str">
            <v>Factor Externo: Social</v>
          </cell>
        </row>
        <row r="83">
          <cell r="A83" t="str">
            <v>Factor Externo: Tecnológico</v>
          </cell>
        </row>
        <row r="84">
          <cell r="A84" t="str">
            <v>Factor Externo: Ambiental</v>
          </cell>
        </row>
        <row r="85">
          <cell r="A85" t="str">
            <v>Factor Externo: Legal</v>
          </cell>
        </row>
        <row r="86">
          <cell r="A86" t="str">
            <v>Factor Interno: Procesos</v>
          </cell>
        </row>
        <row r="87">
          <cell r="A87" t="str">
            <v>Factor Interno: Talento Humano</v>
          </cell>
        </row>
        <row r="88">
          <cell r="A88" t="str">
            <v>Factor Interno: Tecnología</v>
          </cell>
        </row>
        <row r="89">
          <cell r="A89" t="str">
            <v>Factor Interno: Infraestructura</v>
          </cell>
        </row>
        <row r="90">
          <cell r="A90" t="str">
            <v>Factor Interno: Conocimiento</v>
          </cell>
        </row>
        <row r="91">
          <cell r="A91" t="str">
            <v>Factor Interno: Relacionamiento con Partes Interesadas</v>
          </cell>
        </row>
      </sheetData>
      <sheetData sheetId="8">
        <row r="3">
          <cell r="A3" t="str">
            <v>Estratégico</v>
          </cell>
        </row>
        <row r="4">
          <cell r="A4" t="str">
            <v>Misional</v>
          </cell>
        </row>
        <row r="5">
          <cell r="A5" t="str">
            <v>Apoyo</v>
          </cell>
        </row>
        <row r="6">
          <cell r="A6" t="str">
            <v>Evaluación</v>
          </cell>
        </row>
        <row r="19">
          <cell r="A19" t="str">
            <v>Dirección General</v>
          </cell>
        </row>
        <row r="20">
          <cell r="A20" t="str">
            <v>Secretaría General</v>
          </cell>
        </row>
        <row r="21">
          <cell r="A21" t="str">
            <v>Dirección de Control Disciplinario</v>
          </cell>
        </row>
        <row r="22">
          <cell r="A22" t="str">
            <v>Oficina de Control Interno</v>
          </cell>
        </row>
        <row r="23">
          <cell r="A23" t="str">
            <v>Oficina de Tecnologías de la Información y las Comunicaciones</v>
          </cell>
        </row>
        <row r="24">
          <cell r="A24" t="str">
            <v>Oficina de Talento Humano</v>
          </cell>
        </row>
        <row r="25">
          <cell r="A25" t="str">
            <v>Oficina Asesora de Planeación</v>
          </cell>
        </row>
        <row r="26">
          <cell r="A26" t="str">
            <v>Oficina Asesora de Comunicaciones</v>
          </cell>
        </row>
        <row r="27">
          <cell r="A27" t="str">
            <v>Fondo para las Inversiones Ambientales en la Cuenca del Río Bogota</v>
          </cell>
        </row>
        <row r="28">
          <cell r="A28" t="str">
            <v>Dirección de Recursos Naturales</v>
          </cell>
        </row>
        <row r="29">
          <cell r="A29" t="str">
            <v>Dirección de Laboratorio e Innovación Ambiental</v>
          </cell>
        </row>
        <row r="30">
          <cell r="A30" t="str">
            <v>Dirección de Gestión del Ordenamiento Ambiental y Territorial</v>
          </cell>
        </row>
        <row r="31">
          <cell r="A31" t="str">
            <v>Dirección de Evaluación, Seguimeinto y Control Ambiental</v>
          </cell>
        </row>
        <row r="32">
          <cell r="A32" t="str">
            <v>Dirección Jurídica</v>
          </cell>
        </row>
        <row r="33">
          <cell r="A33" t="str">
            <v>Dirección de Infraestructura Ambiental</v>
          </cell>
        </row>
        <row r="34">
          <cell r="A34" t="str">
            <v>Dirección de Cultura Ambiental y Servicio al Ciudadano</v>
          </cell>
        </row>
        <row r="35">
          <cell r="A35" t="str">
            <v>Dirección Administrativa y Financiera</v>
          </cell>
        </row>
        <row r="36">
          <cell r="A36" t="str">
            <v>Dirección Regional Bogotá - La Calera</v>
          </cell>
        </row>
        <row r="37">
          <cell r="A37" t="str">
            <v>Dirección Regional Almeidas y Municipio de Guatavita</v>
          </cell>
        </row>
        <row r="38">
          <cell r="A38" t="str">
            <v>Dirección Regional Alto Magdalena</v>
          </cell>
        </row>
        <row r="39">
          <cell r="A39" t="str">
            <v>Dirección Regional Bajo Magdalena</v>
          </cell>
        </row>
        <row r="40">
          <cell r="A40" t="str">
            <v>Dirección Regional Chiquinquirá</v>
          </cell>
        </row>
        <row r="41">
          <cell r="A41" t="str">
            <v>Dirección Regional Gualivá</v>
          </cell>
        </row>
        <row r="42">
          <cell r="A42" t="str">
            <v>Dirección Regional Magdalena Centro</v>
          </cell>
        </row>
        <row r="43">
          <cell r="A43" t="str">
            <v>Dirección Regional Río Negro</v>
          </cell>
        </row>
        <row r="44">
          <cell r="A44" t="str">
            <v>Dirección Regional Sabana Centro</v>
          </cell>
        </row>
        <row r="45">
          <cell r="A45" t="str">
            <v>Dirección Regional Sabana Occidente</v>
          </cell>
        </row>
        <row r="46">
          <cell r="A46" t="str">
            <v>Dirección Regional Soacha</v>
          </cell>
        </row>
        <row r="47">
          <cell r="A47" t="str">
            <v>Dirección Regional Sumapaz</v>
          </cell>
        </row>
        <row r="48">
          <cell r="A48" t="str">
            <v>Dirección Regional Tequendama</v>
          </cell>
        </row>
        <row r="49">
          <cell r="A49" t="str">
            <v>Dirección Regional Ubaté</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A4063-6127-4156-B37F-7B319455E7AC}">
  <dimension ref="A1:F29"/>
  <sheetViews>
    <sheetView showGridLines="0" zoomScale="60" zoomScaleNormal="60" workbookViewId="0">
      <selection activeCell="C12" sqref="C12"/>
    </sheetView>
  </sheetViews>
  <sheetFormatPr baseColWidth="10" defaultRowHeight="12.75" x14ac:dyDescent="0.2"/>
  <cols>
    <col min="1" max="1" width="33.85546875" customWidth="1"/>
    <col min="2" max="2" width="79.28515625" customWidth="1"/>
    <col min="3" max="3" width="50.85546875" customWidth="1"/>
    <col min="4" max="4" width="17.85546875" customWidth="1"/>
    <col min="5" max="5" width="45.42578125" customWidth="1"/>
    <col min="6" max="6" width="82.85546875" customWidth="1"/>
  </cols>
  <sheetData>
    <row r="1" spans="1:6" ht="25.5" customHeight="1" x14ac:dyDescent="0.2">
      <c r="A1" s="167" t="s">
        <v>449</v>
      </c>
      <c r="B1" s="167"/>
      <c r="C1" s="167"/>
      <c r="E1" s="167" t="s">
        <v>477</v>
      </c>
      <c r="F1" s="167"/>
    </row>
    <row r="2" spans="1:6" ht="21.75" customHeight="1" x14ac:dyDescent="0.2">
      <c r="A2" s="167"/>
      <c r="B2" s="167"/>
      <c r="C2" s="167"/>
      <c r="E2" s="167"/>
      <c r="F2" s="167"/>
    </row>
    <row r="3" spans="1:6" ht="25.5" customHeight="1" x14ac:dyDescent="0.2">
      <c r="A3" s="150" t="s">
        <v>327</v>
      </c>
      <c r="B3" s="150" t="s">
        <v>318</v>
      </c>
      <c r="C3" s="150" t="s">
        <v>16</v>
      </c>
      <c r="E3" s="150" t="s">
        <v>472</v>
      </c>
      <c r="F3" s="150" t="s">
        <v>470</v>
      </c>
    </row>
    <row r="4" spans="1:6" ht="31.5" customHeight="1" x14ac:dyDescent="0.2">
      <c r="A4" s="174" t="s">
        <v>315</v>
      </c>
      <c r="B4" s="152" t="s">
        <v>316</v>
      </c>
      <c r="C4" s="153" t="s">
        <v>89</v>
      </c>
      <c r="E4" s="158" t="s">
        <v>473</v>
      </c>
      <c r="F4" s="153" t="s">
        <v>474</v>
      </c>
    </row>
    <row r="5" spans="1:6" ht="53.25" customHeight="1" x14ac:dyDescent="0.2">
      <c r="A5" s="174"/>
      <c r="B5" s="152" t="s">
        <v>317</v>
      </c>
      <c r="C5" s="154" t="s">
        <v>329</v>
      </c>
      <c r="E5" s="137" t="s">
        <v>475</v>
      </c>
      <c r="F5" s="154" t="s">
        <v>476</v>
      </c>
    </row>
    <row r="6" spans="1:6" ht="27" customHeight="1" x14ac:dyDescent="0.2">
      <c r="A6" s="174"/>
      <c r="B6" s="152" t="s">
        <v>319</v>
      </c>
      <c r="C6" s="153" t="s">
        <v>330</v>
      </c>
      <c r="E6" s="159"/>
      <c r="F6" s="157"/>
    </row>
    <row r="7" spans="1:6" ht="38.25" customHeight="1" x14ac:dyDescent="0.2">
      <c r="A7" s="174"/>
      <c r="B7" s="153" t="s">
        <v>328</v>
      </c>
      <c r="C7" s="154" t="s">
        <v>356</v>
      </c>
      <c r="E7" s="159"/>
      <c r="F7" s="157"/>
    </row>
    <row r="8" spans="1:6" ht="31.5" customHeight="1" x14ac:dyDescent="0.2">
      <c r="A8" s="175" t="s">
        <v>334</v>
      </c>
      <c r="B8" s="153" t="s">
        <v>337</v>
      </c>
      <c r="C8" s="153" t="s">
        <v>330</v>
      </c>
      <c r="E8" s="168"/>
      <c r="F8" s="157"/>
    </row>
    <row r="9" spans="1:6" ht="33.75" customHeight="1" x14ac:dyDescent="0.2">
      <c r="A9" s="176"/>
      <c r="B9" s="153" t="s">
        <v>338</v>
      </c>
      <c r="C9" s="154" t="s">
        <v>357</v>
      </c>
      <c r="E9" s="168"/>
      <c r="F9" s="157"/>
    </row>
    <row r="10" spans="1:6" ht="81" customHeight="1" x14ac:dyDescent="0.2">
      <c r="A10" s="177" t="s">
        <v>335</v>
      </c>
      <c r="B10" s="153" t="s">
        <v>339</v>
      </c>
      <c r="C10" s="154" t="s">
        <v>375</v>
      </c>
      <c r="E10" s="169"/>
      <c r="F10" s="157"/>
    </row>
    <row r="11" spans="1:6" ht="78.75" customHeight="1" x14ac:dyDescent="0.2">
      <c r="A11" s="178"/>
      <c r="B11" s="155" t="s">
        <v>340</v>
      </c>
      <c r="C11" s="154" t="s">
        <v>377</v>
      </c>
      <c r="E11" s="169"/>
      <c r="F11" s="160"/>
    </row>
    <row r="12" spans="1:6" ht="44.25" customHeight="1" x14ac:dyDescent="0.2">
      <c r="A12" s="179"/>
      <c r="B12" s="153" t="s">
        <v>341</v>
      </c>
      <c r="C12" s="154" t="s">
        <v>356</v>
      </c>
      <c r="E12" s="169"/>
      <c r="F12" s="157"/>
    </row>
    <row r="13" spans="1:6" ht="34.5" customHeight="1" x14ac:dyDescent="0.2">
      <c r="A13" s="151" t="s">
        <v>336</v>
      </c>
      <c r="B13" s="153" t="s">
        <v>342</v>
      </c>
      <c r="C13" s="154" t="s">
        <v>378</v>
      </c>
      <c r="E13" s="156"/>
      <c r="F13" s="157"/>
    </row>
    <row r="16" spans="1:6" ht="39.75" customHeight="1" x14ac:dyDescent="0.2">
      <c r="A16" s="173" t="s">
        <v>471</v>
      </c>
      <c r="B16" s="173"/>
      <c r="C16" s="173"/>
    </row>
    <row r="17" spans="1:3" ht="27" customHeight="1" x14ac:dyDescent="0.2">
      <c r="A17" s="35" t="s">
        <v>469</v>
      </c>
      <c r="B17" s="35" t="s">
        <v>470</v>
      </c>
      <c r="C17" s="35" t="s">
        <v>16</v>
      </c>
    </row>
    <row r="18" spans="1:3" ht="59.25" customHeight="1" x14ac:dyDescent="0.2">
      <c r="A18" s="170" t="s">
        <v>383</v>
      </c>
      <c r="B18" s="19" t="s">
        <v>384</v>
      </c>
      <c r="C18" s="36" t="s">
        <v>4</v>
      </c>
    </row>
    <row r="19" spans="1:3" ht="70.5" customHeight="1" x14ac:dyDescent="0.2">
      <c r="A19" s="172"/>
      <c r="B19" s="19" t="s">
        <v>450</v>
      </c>
      <c r="C19" s="36" t="s">
        <v>4</v>
      </c>
    </row>
    <row r="20" spans="1:3" ht="49.5" customHeight="1" x14ac:dyDescent="0.2">
      <c r="A20" s="172"/>
      <c r="B20" s="19" t="s">
        <v>451</v>
      </c>
      <c r="C20" s="36" t="s">
        <v>453</v>
      </c>
    </row>
    <row r="21" spans="1:3" ht="70.5" customHeight="1" x14ac:dyDescent="0.2">
      <c r="A21" s="172"/>
      <c r="B21" s="19" t="s">
        <v>452</v>
      </c>
      <c r="C21" s="36" t="s">
        <v>4</v>
      </c>
    </row>
    <row r="22" spans="1:3" ht="87.75" customHeight="1" x14ac:dyDescent="0.2">
      <c r="A22" s="172"/>
      <c r="B22" s="19" t="s">
        <v>454</v>
      </c>
      <c r="C22" s="36" t="s">
        <v>4</v>
      </c>
    </row>
    <row r="23" spans="1:3" ht="65.25" customHeight="1" x14ac:dyDescent="0.2">
      <c r="A23" s="172"/>
      <c r="B23" s="19" t="s">
        <v>455</v>
      </c>
      <c r="C23" s="36" t="s">
        <v>4</v>
      </c>
    </row>
    <row r="24" spans="1:3" ht="90" customHeight="1" x14ac:dyDescent="0.2">
      <c r="A24" s="171"/>
      <c r="B24" s="19" t="s">
        <v>456</v>
      </c>
      <c r="C24" s="36" t="s">
        <v>4</v>
      </c>
    </row>
    <row r="25" spans="1:3" ht="111.75" customHeight="1" x14ac:dyDescent="0.2">
      <c r="A25" s="136" t="s">
        <v>457</v>
      </c>
      <c r="B25" s="19" t="s">
        <v>458</v>
      </c>
      <c r="C25" s="36" t="s">
        <v>459</v>
      </c>
    </row>
    <row r="26" spans="1:3" ht="69.75" customHeight="1" x14ac:dyDescent="0.2">
      <c r="A26" s="170" t="s">
        <v>460</v>
      </c>
      <c r="B26" s="19" t="s">
        <v>461</v>
      </c>
      <c r="C26" s="36" t="s">
        <v>464</v>
      </c>
    </row>
    <row r="27" spans="1:3" ht="84" customHeight="1" x14ac:dyDescent="0.2">
      <c r="A27" s="171"/>
      <c r="B27" s="19" t="s">
        <v>462</v>
      </c>
      <c r="C27" s="36" t="s">
        <v>463</v>
      </c>
    </row>
    <row r="28" spans="1:3" ht="42.75" x14ac:dyDescent="0.2">
      <c r="A28" s="136" t="s">
        <v>467</v>
      </c>
      <c r="B28" s="19" t="s">
        <v>468</v>
      </c>
      <c r="C28" s="36" t="s">
        <v>100</v>
      </c>
    </row>
    <row r="29" spans="1:3" ht="28.5" x14ac:dyDescent="0.2">
      <c r="A29" s="136" t="s">
        <v>466</v>
      </c>
      <c r="B29" s="19" t="s">
        <v>465</v>
      </c>
      <c r="C29" s="36" t="s">
        <v>4</v>
      </c>
    </row>
  </sheetData>
  <mergeCells count="10">
    <mergeCell ref="E1:F2"/>
    <mergeCell ref="E8:E9"/>
    <mergeCell ref="E10:E12"/>
    <mergeCell ref="A1:C2"/>
    <mergeCell ref="A26:A27"/>
    <mergeCell ref="A18:A24"/>
    <mergeCell ref="A16:C16"/>
    <mergeCell ref="A4:A7"/>
    <mergeCell ref="A8:A9"/>
    <mergeCell ref="A10:A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I18"/>
  <sheetViews>
    <sheetView showGridLines="0" view="pageBreakPreview" zoomScale="80" zoomScaleNormal="70" zoomScaleSheetLayoutView="80" workbookViewId="0">
      <selection activeCell="C9" sqref="C9"/>
    </sheetView>
  </sheetViews>
  <sheetFormatPr baseColWidth="10" defaultColWidth="11.42578125" defaultRowHeight="12.75" x14ac:dyDescent="0.2"/>
  <cols>
    <col min="1" max="1" width="28.7109375" style="1" customWidth="1"/>
    <col min="2" max="2" width="22.5703125" style="1" bestFit="1" customWidth="1"/>
    <col min="3" max="3" width="73.28515625" style="1" customWidth="1"/>
    <col min="4" max="4" width="45.85546875" style="1" customWidth="1"/>
    <col min="5" max="5" width="23.42578125" style="1" bestFit="1" customWidth="1"/>
    <col min="6" max="6" width="25.7109375" style="1" customWidth="1"/>
    <col min="7" max="9" width="16.28515625" style="1" customWidth="1"/>
    <col min="10" max="16384" width="11.42578125" style="1"/>
  </cols>
  <sheetData>
    <row r="1" spans="1:9" ht="39.75" customHeight="1" x14ac:dyDescent="0.2">
      <c r="A1" s="199"/>
      <c r="B1" s="199"/>
      <c r="C1" s="185" t="s">
        <v>365</v>
      </c>
      <c r="D1" s="186"/>
      <c r="E1" s="186"/>
      <c r="F1" s="186"/>
      <c r="G1" s="186"/>
      <c r="H1" s="186"/>
      <c r="I1" s="187"/>
    </row>
    <row r="2" spans="1:9" ht="15.75" customHeight="1" x14ac:dyDescent="0.2">
      <c r="A2" s="199"/>
      <c r="B2" s="199"/>
      <c r="C2" s="188"/>
      <c r="D2" s="189"/>
      <c r="E2" s="189"/>
      <c r="F2" s="189"/>
      <c r="G2" s="189"/>
      <c r="H2" s="189"/>
      <c r="I2" s="190"/>
    </row>
    <row r="3" spans="1:9" ht="12.75" customHeight="1" x14ac:dyDescent="0.2">
      <c r="A3" s="199"/>
      <c r="B3" s="199"/>
      <c r="C3" s="191"/>
      <c r="D3" s="192"/>
      <c r="E3" s="192"/>
      <c r="F3" s="192"/>
      <c r="G3" s="192"/>
      <c r="H3" s="192"/>
      <c r="I3" s="193"/>
    </row>
    <row r="4" spans="1:9" s="3" customFormat="1" ht="36.75" customHeight="1" x14ac:dyDescent="0.25">
      <c r="A4" s="199"/>
      <c r="B4" s="199"/>
      <c r="C4" s="197" t="s">
        <v>387</v>
      </c>
      <c r="D4" s="198"/>
      <c r="E4" s="198"/>
      <c r="F4" s="198"/>
      <c r="G4" s="196" t="s">
        <v>41</v>
      </c>
      <c r="H4" s="196"/>
      <c r="I4" s="196"/>
    </row>
    <row r="5" spans="1:9" s="3" customFormat="1" ht="34.5" customHeight="1" x14ac:dyDescent="0.2">
      <c r="A5" s="16" t="s">
        <v>385</v>
      </c>
      <c r="B5" s="16" t="s">
        <v>320</v>
      </c>
      <c r="C5" s="16" t="s">
        <v>17</v>
      </c>
      <c r="D5" s="17" t="s">
        <v>1</v>
      </c>
      <c r="E5" s="16" t="s">
        <v>2</v>
      </c>
      <c r="F5" s="17" t="s">
        <v>3</v>
      </c>
      <c r="G5" s="18">
        <v>45777</v>
      </c>
      <c r="H5" s="18">
        <v>45898</v>
      </c>
      <c r="I5" s="18">
        <v>46022</v>
      </c>
    </row>
    <row r="6" spans="1:9" s="3" customFormat="1" ht="54" customHeight="1" x14ac:dyDescent="0.2">
      <c r="A6" s="200" t="s">
        <v>386</v>
      </c>
      <c r="B6" s="194" t="s">
        <v>390</v>
      </c>
      <c r="C6" s="20" t="s">
        <v>298</v>
      </c>
      <c r="D6" s="6" t="s">
        <v>36</v>
      </c>
      <c r="E6" s="5" t="s">
        <v>89</v>
      </c>
      <c r="F6" s="115">
        <v>45835</v>
      </c>
      <c r="G6" s="29"/>
      <c r="H6" s="29"/>
      <c r="I6" s="29"/>
    </row>
    <row r="7" spans="1:9" s="3" customFormat="1" ht="47.25" customHeight="1" x14ac:dyDescent="0.2">
      <c r="A7" s="201"/>
      <c r="B7" s="195"/>
      <c r="C7" s="20" t="s">
        <v>297</v>
      </c>
      <c r="D7" s="6" t="s">
        <v>37</v>
      </c>
      <c r="E7" s="5" t="s">
        <v>4</v>
      </c>
      <c r="F7" s="115">
        <v>45835</v>
      </c>
      <c r="G7" s="6"/>
      <c r="H7" s="29"/>
      <c r="I7" s="29"/>
    </row>
    <row r="8" spans="1:9" s="3" customFormat="1" ht="57" customHeight="1" x14ac:dyDescent="0.2">
      <c r="A8" s="201"/>
      <c r="B8" s="194" t="s">
        <v>391</v>
      </c>
      <c r="C8" s="20" t="s">
        <v>42</v>
      </c>
      <c r="D8" s="6" t="s">
        <v>43</v>
      </c>
      <c r="E8" s="5" t="s">
        <v>89</v>
      </c>
      <c r="F8" s="115">
        <v>45835</v>
      </c>
      <c r="G8" s="6"/>
      <c r="H8" s="29"/>
      <c r="I8" s="29"/>
    </row>
    <row r="9" spans="1:9" s="3" customFormat="1" ht="52.5" customHeight="1" x14ac:dyDescent="0.2">
      <c r="A9" s="201"/>
      <c r="B9" s="195"/>
      <c r="C9" s="20" t="s">
        <v>299</v>
      </c>
      <c r="D9" s="6" t="s">
        <v>38</v>
      </c>
      <c r="E9" s="5" t="s">
        <v>89</v>
      </c>
      <c r="F9" s="115">
        <v>45835</v>
      </c>
      <c r="G9" s="6"/>
      <c r="H9" s="29"/>
      <c r="I9" s="29"/>
    </row>
    <row r="10" spans="1:9" s="3" customFormat="1" ht="58.5" customHeight="1" x14ac:dyDescent="0.2">
      <c r="A10" s="201"/>
      <c r="B10" s="194" t="s">
        <v>392</v>
      </c>
      <c r="C10" s="20" t="s">
        <v>300</v>
      </c>
      <c r="D10" s="31" t="s">
        <v>5</v>
      </c>
      <c r="E10" s="31" t="s">
        <v>4</v>
      </c>
      <c r="F10" s="5" t="s">
        <v>279</v>
      </c>
      <c r="G10" s="6"/>
      <c r="H10" s="6"/>
      <c r="I10" s="29"/>
    </row>
    <row r="11" spans="1:9" s="3" customFormat="1" ht="51" customHeight="1" x14ac:dyDescent="0.2">
      <c r="A11" s="201"/>
      <c r="B11" s="194"/>
      <c r="C11" s="20" t="s">
        <v>111</v>
      </c>
      <c r="D11" s="31" t="s">
        <v>97</v>
      </c>
      <c r="E11" s="31" t="s">
        <v>4</v>
      </c>
      <c r="F11" s="30" t="s">
        <v>267</v>
      </c>
      <c r="G11" s="6"/>
      <c r="H11" s="6"/>
      <c r="I11" s="29"/>
    </row>
    <row r="12" spans="1:9" s="3" customFormat="1" ht="64.5" customHeight="1" x14ac:dyDescent="0.2">
      <c r="A12" s="201"/>
      <c r="B12" s="6" t="s">
        <v>393</v>
      </c>
      <c r="C12" s="20" t="s">
        <v>395</v>
      </c>
      <c r="D12" s="6" t="s">
        <v>22</v>
      </c>
      <c r="E12" s="31" t="s">
        <v>4</v>
      </c>
      <c r="F12" s="116" t="s">
        <v>96</v>
      </c>
      <c r="G12" s="6"/>
      <c r="H12" s="6"/>
      <c r="I12" s="20"/>
    </row>
    <row r="13" spans="1:9" s="3" customFormat="1" ht="83.25" customHeight="1" x14ac:dyDescent="0.2">
      <c r="A13" s="202"/>
      <c r="B13" s="6" t="s">
        <v>394</v>
      </c>
      <c r="C13" s="20" t="s">
        <v>39</v>
      </c>
      <c r="D13" s="6" t="s">
        <v>62</v>
      </c>
      <c r="E13" s="6" t="s">
        <v>6</v>
      </c>
      <c r="F13" s="116" t="s">
        <v>301</v>
      </c>
      <c r="G13" s="6"/>
      <c r="H13" s="6"/>
      <c r="I13" s="20"/>
    </row>
    <row r="14" spans="1:9" ht="58.5" customHeight="1" x14ac:dyDescent="0.2">
      <c r="A14" s="182" t="s">
        <v>388</v>
      </c>
      <c r="B14" s="6" t="s">
        <v>396</v>
      </c>
      <c r="C14" s="20" t="s">
        <v>321</v>
      </c>
      <c r="D14" s="6" t="s">
        <v>322</v>
      </c>
      <c r="E14" s="5" t="s">
        <v>100</v>
      </c>
      <c r="F14" s="135" t="s">
        <v>326</v>
      </c>
      <c r="G14" s="134"/>
      <c r="H14" s="134"/>
      <c r="I14" s="134"/>
    </row>
    <row r="15" spans="1:9" ht="58.5" customHeight="1" x14ac:dyDescent="0.2">
      <c r="A15" s="183"/>
      <c r="B15" s="180" t="s">
        <v>397</v>
      </c>
      <c r="C15" s="20" t="s">
        <v>478</v>
      </c>
      <c r="D15" s="6" t="s">
        <v>324</v>
      </c>
      <c r="E15" s="5" t="s">
        <v>100</v>
      </c>
      <c r="F15" s="135" t="s">
        <v>326</v>
      </c>
      <c r="G15" s="134"/>
      <c r="H15" s="134"/>
      <c r="I15" s="134"/>
    </row>
    <row r="16" spans="1:9" ht="55.5" customHeight="1" x14ac:dyDescent="0.2">
      <c r="A16" s="184"/>
      <c r="B16" s="181"/>
      <c r="C16" s="20" t="s">
        <v>323</v>
      </c>
      <c r="D16" s="6" t="s">
        <v>325</v>
      </c>
      <c r="E16" s="5" t="s">
        <v>100</v>
      </c>
      <c r="F16" s="135" t="s">
        <v>326</v>
      </c>
      <c r="G16" s="134"/>
      <c r="H16" s="134"/>
      <c r="I16" s="134"/>
    </row>
    <row r="17" spans="1:9" ht="69" customHeight="1" x14ac:dyDescent="0.2">
      <c r="A17" s="182" t="s">
        <v>389</v>
      </c>
      <c r="B17" s="180" t="s">
        <v>398</v>
      </c>
      <c r="C17" s="20" t="s">
        <v>352</v>
      </c>
      <c r="D17" s="6" t="s">
        <v>353</v>
      </c>
      <c r="E17" s="5" t="s">
        <v>332</v>
      </c>
      <c r="F17" s="135" t="s">
        <v>345</v>
      </c>
      <c r="G17" s="134"/>
      <c r="H17" s="134"/>
      <c r="I17" s="134"/>
    </row>
    <row r="18" spans="1:9" ht="89.25" customHeight="1" x14ac:dyDescent="0.2">
      <c r="A18" s="184"/>
      <c r="B18" s="181"/>
      <c r="C18" s="20" t="s">
        <v>354</v>
      </c>
      <c r="D18" s="6" t="s">
        <v>355</v>
      </c>
      <c r="E18" s="5" t="s">
        <v>331</v>
      </c>
      <c r="F18" s="135" t="s">
        <v>333</v>
      </c>
      <c r="G18" s="134"/>
      <c r="H18" s="134"/>
      <c r="I18" s="134"/>
    </row>
  </sheetData>
  <mergeCells count="12">
    <mergeCell ref="B15:B16"/>
    <mergeCell ref="A14:A16"/>
    <mergeCell ref="A17:A18"/>
    <mergeCell ref="B17:B18"/>
    <mergeCell ref="C1:I3"/>
    <mergeCell ref="B10:B11"/>
    <mergeCell ref="B6:B7"/>
    <mergeCell ref="B8:B9"/>
    <mergeCell ref="G4:I4"/>
    <mergeCell ref="C4:F4"/>
    <mergeCell ref="A1:B4"/>
    <mergeCell ref="A6:A13"/>
  </mergeCells>
  <printOptions horizontalCentered="1" verticalCentered="1"/>
  <pageMargins left="0.70866141732283472" right="0.70866141732283472" top="0.19685039370078741" bottom="0.23622047244094491" header="3.937007874015748E-2" footer="7.874015748031496E-2"/>
  <pageSetup paperSize="5" scale="50" orientation="landscape" r:id="rId1"/>
  <headerFooter>
    <oddFooter>&amp;C&amp;P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3611-5714-44FB-A871-9AD7FC25CBF7}">
  <sheetPr>
    <tabColor rgb="FF7030A0"/>
  </sheetPr>
  <dimension ref="A1:FT55"/>
  <sheetViews>
    <sheetView showGridLines="0" view="pageBreakPreview" topLeftCell="M22" zoomScale="60" zoomScaleNormal="67" zoomScalePageLayoutView="42" workbookViewId="0">
      <selection activeCell="AB14" sqref="AB14"/>
    </sheetView>
  </sheetViews>
  <sheetFormatPr baseColWidth="10" defaultColWidth="11.42578125" defaultRowHeight="5.65" customHeight="1" x14ac:dyDescent="0.2"/>
  <cols>
    <col min="1" max="1" width="6.42578125" style="39" customWidth="1"/>
    <col min="2" max="2" width="17.5703125" style="39" customWidth="1"/>
    <col min="3" max="4" width="37.85546875" style="39" customWidth="1"/>
    <col min="5" max="5" width="24.42578125" style="39" customWidth="1"/>
    <col min="6" max="6" width="29.85546875" style="39" customWidth="1"/>
    <col min="7" max="10" width="11.5703125" style="39" customWidth="1"/>
    <col min="11" max="11" width="18.28515625" style="39" customWidth="1"/>
    <col min="12" max="12" width="27.42578125" style="39" customWidth="1"/>
    <col min="13" max="13" width="8.28515625" style="40" customWidth="1"/>
    <col min="14" max="14" width="13" style="40" customWidth="1"/>
    <col min="15" max="15" width="12.140625" style="40" customWidth="1"/>
    <col min="16" max="16" width="10.85546875" style="40" customWidth="1"/>
    <col min="17" max="17" width="14.5703125" style="40" customWidth="1"/>
    <col min="18" max="18" width="12.5703125" style="40" customWidth="1"/>
    <col min="19" max="19" width="5.7109375" style="41" customWidth="1"/>
    <col min="20" max="20" width="31.140625" style="41" customWidth="1"/>
    <col min="21" max="21" width="10.28515625" style="41" customWidth="1"/>
    <col min="22" max="22" width="7" style="41" customWidth="1"/>
    <col min="23" max="26" width="7.140625" style="41" customWidth="1"/>
    <col min="27" max="27" width="7.85546875" style="40" customWidth="1"/>
    <col min="28" max="28" width="8.140625" style="40" customWidth="1"/>
    <col min="29" max="29" width="7.85546875" style="40" customWidth="1"/>
    <col min="30" max="30" width="7.5703125" style="40" customWidth="1"/>
    <col min="31" max="31" width="10.7109375" style="40" customWidth="1"/>
    <col min="32" max="32" width="20.140625" style="40" customWidth="1"/>
    <col min="33" max="33" width="8.85546875" style="40" customWidth="1"/>
    <col min="34" max="34" width="35.42578125" style="40" customWidth="1"/>
    <col min="35" max="35" width="28.5703125" style="40" customWidth="1"/>
    <col min="36" max="36" width="24.7109375" style="40" customWidth="1"/>
    <col min="37" max="37" width="18.42578125" style="40" customWidth="1"/>
    <col min="38" max="38" width="29.42578125" style="40" customWidth="1"/>
    <col min="39" max="39" width="24.42578125" style="40" customWidth="1"/>
    <col min="40" max="40" width="11.42578125" style="40"/>
    <col min="41" max="41" width="43.28515625" style="40" customWidth="1"/>
    <col min="42" max="16384" width="11.42578125" style="40"/>
  </cols>
  <sheetData>
    <row r="1" spans="1:46" ht="5.25" customHeight="1" x14ac:dyDescent="0.2"/>
    <row r="2" spans="1:46" ht="40.5" customHeight="1" x14ac:dyDescent="0.2">
      <c r="A2" s="42"/>
      <c r="B2" s="43"/>
      <c r="C2" s="43"/>
      <c r="D2" s="43"/>
      <c r="E2" s="44"/>
      <c r="F2" s="266" t="s">
        <v>407</v>
      </c>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8"/>
      <c r="AJ2" s="275" t="s">
        <v>53</v>
      </c>
      <c r="AK2" s="276"/>
      <c r="AL2" s="276"/>
      <c r="AM2" s="277"/>
    </row>
    <row r="3" spans="1:46" ht="28.5" customHeight="1" x14ac:dyDescent="0.2">
      <c r="A3" s="45"/>
      <c r="E3" s="46"/>
      <c r="F3" s="269"/>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1"/>
      <c r="AJ3" s="278"/>
      <c r="AK3" s="279"/>
      <c r="AL3" s="279"/>
      <c r="AM3" s="280"/>
    </row>
    <row r="4" spans="1:46" ht="33.6" customHeight="1" x14ac:dyDescent="0.2">
      <c r="A4" s="45"/>
      <c r="E4" s="46"/>
      <c r="F4" s="272"/>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4"/>
      <c r="AJ4" s="281"/>
      <c r="AK4" s="282"/>
      <c r="AL4" s="282"/>
      <c r="AM4" s="283"/>
    </row>
    <row r="5" spans="1:46" ht="28.5" customHeight="1" x14ac:dyDescent="0.2">
      <c r="A5" s="45"/>
      <c r="E5" s="46"/>
      <c r="F5" s="284" t="s">
        <v>112</v>
      </c>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6"/>
      <c r="AJ5" s="293" t="s">
        <v>113</v>
      </c>
      <c r="AK5" s="294"/>
      <c r="AL5" s="294"/>
      <c r="AM5" s="295"/>
    </row>
    <row r="6" spans="1:46" ht="31.5" customHeight="1" x14ac:dyDescent="0.2">
      <c r="A6" s="45"/>
      <c r="E6" s="46"/>
      <c r="F6" s="287"/>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9"/>
      <c r="AJ6" s="293" t="s">
        <v>108</v>
      </c>
      <c r="AK6" s="294"/>
      <c r="AL6" s="294"/>
      <c r="AM6" s="295"/>
    </row>
    <row r="7" spans="1:46" ht="23.25" customHeight="1" x14ac:dyDescent="0.2">
      <c r="A7" s="47"/>
      <c r="B7" s="48"/>
      <c r="C7" s="48"/>
      <c r="D7" s="48"/>
      <c r="E7" s="49"/>
      <c r="F7" s="290"/>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2"/>
      <c r="AJ7" s="293" t="s">
        <v>114</v>
      </c>
      <c r="AK7" s="294"/>
      <c r="AL7" s="294"/>
      <c r="AM7" s="295"/>
    </row>
    <row r="8" spans="1:46" s="52" customFormat="1" ht="15.75" customHeight="1" x14ac:dyDescent="0.2">
      <c r="A8" s="50"/>
      <c r="B8" s="50"/>
      <c r="C8" s="50"/>
      <c r="D8" s="50"/>
      <c r="E8" s="50"/>
      <c r="F8" s="50"/>
      <c r="G8" s="50"/>
      <c r="H8" s="50"/>
      <c r="I8" s="50"/>
      <c r="J8" s="50"/>
      <c r="K8" s="50"/>
      <c r="L8" s="50"/>
      <c r="M8" s="50"/>
      <c r="N8" s="50"/>
      <c r="O8" s="50"/>
      <c r="P8" s="50"/>
      <c r="Q8" s="50"/>
      <c r="R8" s="50"/>
      <c r="S8" s="51"/>
      <c r="T8" s="51"/>
      <c r="U8" s="51"/>
      <c r="V8" s="51"/>
      <c r="W8" s="51"/>
      <c r="X8" s="51"/>
      <c r="Y8" s="51"/>
      <c r="Z8" s="51"/>
      <c r="AC8" s="50"/>
      <c r="AD8" s="50"/>
      <c r="AE8" s="50"/>
      <c r="AF8" s="50"/>
    </row>
    <row r="9" spans="1:46" ht="15.75" customHeight="1" x14ac:dyDescent="0.2">
      <c r="A9" s="207" t="s">
        <v>115</v>
      </c>
      <c r="B9" s="208"/>
      <c r="C9" s="208"/>
      <c r="D9" s="208"/>
      <c r="E9" s="208"/>
      <c r="F9" s="208"/>
      <c r="G9" s="208"/>
      <c r="H9" s="208"/>
      <c r="I9" s="208"/>
      <c r="J9" s="208"/>
      <c r="K9" s="208"/>
      <c r="L9" s="209"/>
      <c r="M9" s="216" t="s">
        <v>116</v>
      </c>
      <c r="N9" s="217"/>
      <c r="O9" s="217"/>
      <c r="P9" s="217"/>
      <c r="Q9" s="217"/>
      <c r="R9" s="218"/>
      <c r="S9" s="241" t="s">
        <v>117</v>
      </c>
      <c r="T9" s="242"/>
      <c r="U9" s="242"/>
      <c r="V9" s="242"/>
      <c r="W9" s="242"/>
      <c r="X9" s="242"/>
      <c r="Y9" s="242"/>
      <c r="Z9" s="243"/>
      <c r="AA9" s="250" t="s">
        <v>118</v>
      </c>
      <c r="AB9" s="251"/>
      <c r="AC9" s="251"/>
      <c r="AD9" s="251"/>
      <c r="AE9" s="251"/>
      <c r="AF9" s="251"/>
      <c r="AG9" s="251"/>
      <c r="AH9" s="256" t="s">
        <v>119</v>
      </c>
      <c r="AI9" s="257"/>
      <c r="AJ9" s="257"/>
      <c r="AK9" s="258"/>
      <c r="AL9" s="262" t="s">
        <v>120</v>
      </c>
      <c r="AM9" s="263"/>
    </row>
    <row r="10" spans="1:46" ht="20.25" customHeight="1" x14ac:dyDescent="0.2">
      <c r="A10" s="210"/>
      <c r="B10" s="211"/>
      <c r="C10" s="211"/>
      <c r="D10" s="211"/>
      <c r="E10" s="211"/>
      <c r="F10" s="211"/>
      <c r="G10" s="211"/>
      <c r="H10" s="211"/>
      <c r="I10" s="211"/>
      <c r="J10" s="211"/>
      <c r="K10" s="211"/>
      <c r="L10" s="212"/>
      <c r="M10" s="219"/>
      <c r="N10" s="220"/>
      <c r="O10" s="220"/>
      <c r="P10" s="220"/>
      <c r="Q10" s="220"/>
      <c r="R10" s="221"/>
      <c r="S10" s="244"/>
      <c r="T10" s="245"/>
      <c r="U10" s="245"/>
      <c r="V10" s="245"/>
      <c r="W10" s="245"/>
      <c r="X10" s="245"/>
      <c r="Y10" s="245"/>
      <c r="Z10" s="246"/>
      <c r="AA10" s="252"/>
      <c r="AB10" s="253"/>
      <c r="AC10" s="253"/>
      <c r="AD10" s="253"/>
      <c r="AE10" s="253"/>
      <c r="AF10" s="253"/>
      <c r="AG10" s="253"/>
      <c r="AH10" s="259"/>
      <c r="AI10" s="260"/>
      <c r="AJ10" s="260"/>
      <c r="AK10" s="261"/>
      <c r="AL10" s="264"/>
      <c r="AM10" s="265"/>
    </row>
    <row r="11" spans="1:46" ht="0.95" customHeight="1" x14ac:dyDescent="0.2">
      <c r="A11" s="213"/>
      <c r="B11" s="214"/>
      <c r="C11" s="214"/>
      <c r="D11" s="214"/>
      <c r="E11" s="214"/>
      <c r="F11" s="214"/>
      <c r="G11" s="214"/>
      <c r="H11" s="214"/>
      <c r="I11" s="214"/>
      <c r="J11" s="214"/>
      <c r="K11" s="214"/>
      <c r="L11" s="215"/>
      <c r="M11" s="222"/>
      <c r="N11" s="223"/>
      <c r="O11" s="223"/>
      <c r="P11" s="223"/>
      <c r="Q11" s="223"/>
      <c r="R11" s="224"/>
      <c r="S11" s="247"/>
      <c r="T11" s="248"/>
      <c r="U11" s="248"/>
      <c r="V11" s="248"/>
      <c r="W11" s="248"/>
      <c r="X11" s="248"/>
      <c r="Y11" s="248"/>
      <c r="Z11" s="249"/>
      <c r="AA11" s="254"/>
      <c r="AB11" s="255"/>
      <c r="AC11" s="255"/>
      <c r="AD11" s="255"/>
      <c r="AE11" s="255"/>
      <c r="AF11" s="255"/>
      <c r="AG11" s="255"/>
      <c r="AH11" s="53"/>
      <c r="AI11" s="54"/>
      <c r="AJ11" s="54"/>
      <c r="AK11" s="54"/>
      <c r="AL11" s="54"/>
      <c r="AM11" s="55"/>
    </row>
    <row r="12" spans="1:46" ht="213.6" customHeight="1" x14ac:dyDescent="0.4">
      <c r="A12" s="56" t="s">
        <v>121</v>
      </c>
      <c r="B12" s="56" t="s">
        <v>122</v>
      </c>
      <c r="C12" s="56" t="s">
        <v>123</v>
      </c>
      <c r="D12" s="56" t="s">
        <v>124</v>
      </c>
      <c r="E12" s="56" t="s">
        <v>125</v>
      </c>
      <c r="F12" s="56" t="s">
        <v>126</v>
      </c>
      <c r="G12" s="56" t="s">
        <v>127</v>
      </c>
      <c r="H12" s="56" t="s">
        <v>128</v>
      </c>
      <c r="I12" s="56" t="s">
        <v>129</v>
      </c>
      <c r="J12" s="56" t="s">
        <v>130</v>
      </c>
      <c r="K12" s="56" t="s">
        <v>131</v>
      </c>
      <c r="L12" s="56" t="s">
        <v>132</v>
      </c>
      <c r="M12" s="57" t="s">
        <v>133</v>
      </c>
      <c r="N12" s="58" t="s">
        <v>134</v>
      </c>
      <c r="O12" s="58" t="s">
        <v>135</v>
      </c>
      <c r="P12" s="58" t="s">
        <v>136</v>
      </c>
      <c r="Q12" s="58" t="s">
        <v>56</v>
      </c>
      <c r="R12" s="58" t="s">
        <v>137</v>
      </c>
      <c r="S12" s="59" t="s">
        <v>138</v>
      </c>
      <c r="T12" s="59" t="s">
        <v>139</v>
      </c>
      <c r="U12" s="59" t="s">
        <v>140</v>
      </c>
      <c r="V12" s="59" t="s">
        <v>141</v>
      </c>
      <c r="W12" s="59" t="s">
        <v>142</v>
      </c>
      <c r="X12" s="59" t="s">
        <v>143</v>
      </c>
      <c r="Y12" s="59" t="s">
        <v>144</v>
      </c>
      <c r="Z12" s="59" t="s">
        <v>145</v>
      </c>
      <c r="AA12" s="60" t="s">
        <v>146</v>
      </c>
      <c r="AB12" s="60" t="s">
        <v>54</v>
      </c>
      <c r="AC12" s="60" t="s">
        <v>135</v>
      </c>
      <c r="AD12" s="60" t="s">
        <v>55</v>
      </c>
      <c r="AE12" s="60" t="s">
        <v>58</v>
      </c>
      <c r="AF12" s="60" t="s">
        <v>57</v>
      </c>
      <c r="AG12" s="60" t="s">
        <v>147</v>
      </c>
      <c r="AH12" s="61" t="s">
        <v>148</v>
      </c>
      <c r="AI12" s="61" t="s">
        <v>105</v>
      </c>
      <c r="AJ12" s="61" t="s">
        <v>149</v>
      </c>
      <c r="AK12" s="61" t="s">
        <v>150</v>
      </c>
      <c r="AL12" s="62" t="s">
        <v>151</v>
      </c>
      <c r="AM12" s="62" t="s">
        <v>152</v>
      </c>
      <c r="AT12" s="63"/>
    </row>
    <row r="13" spans="1:46" s="41" customFormat="1" ht="273" customHeight="1" x14ac:dyDescent="0.2">
      <c r="A13" s="64">
        <v>1</v>
      </c>
      <c r="B13" s="65" t="s">
        <v>59</v>
      </c>
      <c r="C13" s="66" t="s">
        <v>153</v>
      </c>
      <c r="D13" s="66" t="s">
        <v>154</v>
      </c>
      <c r="E13" s="67" t="s">
        <v>155</v>
      </c>
      <c r="F13" s="66" t="s">
        <v>156</v>
      </c>
      <c r="G13" s="68" t="s">
        <v>157</v>
      </c>
      <c r="H13" s="68" t="s">
        <v>157</v>
      </c>
      <c r="I13" s="68" t="s">
        <v>157</v>
      </c>
      <c r="J13" s="68" t="s">
        <v>157</v>
      </c>
      <c r="K13" s="69" t="s">
        <v>158</v>
      </c>
      <c r="L13" s="66" t="s">
        <v>159</v>
      </c>
      <c r="M13" s="64">
        <v>2</v>
      </c>
      <c r="N13" s="70" t="str">
        <f>IF(M13&lt;=0,"",IF(M13&lt;=1,"RARA VEZ",IF(M13&lt;=2,"IMPROBABLE",IF(M13&lt;=3,"POSIBLE",IF(M13&lt;=4,"PROBABLE","CASI SEGURO")))))</f>
        <v>IMPROBABLE</v>
      </c>
      <c r="O13" s="64">
        <v>13</v>
      </c>
      <c r="P13" s="70" t="str">
        <f>IF(O13&lt;=0,"",IF(O13&lt;=5,"MODERADO",IF(O13&lt;=11,"MAYOR","CATASTROFICO")))</f>
        <v>CATASTROFICO</v>
      </c>
      <c r="Q13" s="64">
        <f>(M13*O13)</f>
        <v>26</v>
      </c>
      <c r="R13" s="72" t="str">
        <f>IF(Q13&lt;=0,"",IF(Q13&lt;=25,"MODERADA",IF(Q13&lt;=55,"ALTA",IF(AND(Q13&gt;=60),"EXTREMA"))))</f>
        <v>ALTA</v>
      </c>
      <c r="S13" s="73">
        <v>1</v>
      </c>
      <c r="T13" s="118" t="s">
        <v>310</v>
      </c>
      <c r="U13" s="70" t="str">
        <f>IF(OR(V13="Preventivo",V13="Detectivo"),"Probabilidad",IF(V13="Correctivo","Impacto",""))</f>
        <v>Probabilidad</v>
      </c>
      <c r="V13" s="74" t="s">
        <v>197</v>
      </c>
      <c r="W13" s="70" t="s">
        <v>161</v>
      </c>
      <c r="X13" s="70" t="s">
        <v>162</v>
      </c>
      <c r="Y13" s="70" t="s">
        <v>163</v>
      </c>
      <c r="Z13" s="70" t="s">
        <v>164</v>
      </c>
      <c r="AA13" s="64">
        <v>2</v>
      </c>
      <c r="AB13" s="70" t="str">
        <f>IF(AA13&lt;=1,"RARA VEZ",IF(AA13&lt;=2,"IMPROBABLE","POSIBLE"))</f>
        <v>IMPROBABLE</v>
      </c>
      <c r="AC13" s="64">
        <f>+O13</f>
        <v>13</v>
      </c>
      <c r="AD13" s="74" t="str">
        <f>+P13</f>
        <v>CATASTROFICO</v>
      </c>
      <c r="AE13" s="64">
        <f>(AA13*AC13)</f>
        <v>26</v>
      </c>
      <c r="AF13" s="72" t="str">
        <f>IF(AE13&lt;=0,"",IF(AE13&lt;=51,"MODERADA",IF(AE13&gt;=75,"ALTA",IF(AND(AE13&gt;=76),"EXTREMA"))))</f>
        <v>MODERADA</v>
      </c>
      <c r="AG13" s="75" t="s">
        <v>165</v>
      </c>
      <c r="AH13" s="121" t="s">
        <v>290</v>
      </c>
      <c r="AI13" s="121" t="s">
        <v>291</v>
      </c>
      <c r="AJ13" s="76" t="s">
        <v>166</v>
      </c>
      <c r="AK13" s="77"/>
      <c r="AL13" s="77"/>
      <c r="AM13" s="78" t="s">
        <v>263</v>
      </c>
    </row>
    <row r="14" spans="1:46" s="41" customFormat="1" ht="174" customHeight="1" x14ac:dyDescent="0.2">
      <c r="A14" s="235">
        <v>2</v>
      </c>
      <c r="B14" s="296" t="s">
        <v>167</v>
      </c>
      <c r="C14" s="238" t="s">
        <v>168</v>
      </c>
      <c r="D14" s="238" t="s">
        <v>169</v>
      </c>
      <c r="E14" s="238" t="s">
        <v>170</v>
      </c>
      <c r="F14" s="238" t="s">
        <v>171</v>
      </c>
      <c r="G14" s="232" t="s">
        <v>172</v>
      </c>
      <c r="H14" s="232" t="s">
        <v>172</v>
      </c>
      <c r="I14" s="232" t="s">
        <v>172</v>
      </c>
      <c r="J14" s="232" t="s">
        <v>172</v>
      </c>
      <c r="K14" s="235" t="s">
        <v>173</v>
      </c>
      <c r="L14" s="232" t="s">
        <v>174</v>
      </c>
      <c r="M14" s="228">
        <v>5</v>
      </c>
      <c r="N14" s="203" t="str">
        <f>IF(M14&lt;=0,"",IF(M14&lt;=1,"RARA VEZ",IF(M14&lt;=2,"IMPROBABLE",IF(M14&lt;=3,"POSIBLE",IF(M14&lt;=4,"PROBABLE","CASI SEGURO")))))</f>
        <v>CASI SEGURO</v>
      </c>
      <c r="O14" s="228">
        <v>13</v>
      </c>
      <c r="P14" s="203" t="str">
        <f>IF(O14&lt;=0,"",IF(O14&lt;=5,"MODERADO",IF(O14&lt;=11,"MAYOR","CATASTROFICO")))</f>
        <v>CATASTROFICO</v>
      </c>
      <c r="Q14" s="228">
        <f>(M14*O14)</f>
        <v>65</v>
      </c>
      <c r="R14" s="225" t="str">
        <f>IF(Q14&lt;=0,"",IF(Q14&lt;=25,"MODERADA",IF(Q14&lt;=50,"ALTA",IF(AND(Q14&gt;=60),"EXTREMA"))))</f>
        <v>EXTREMA</v>
      </c>
      <c r="S14" s="73">
        <v>2</v>
      </c>
      <c r="T14" s="118" t="s">
        <v>288</v>
      </c>
      <c r="U14" s="70" t="str">
        <f t="shared" ref="U14" si="0">IF(OR(V14="Preventivo",V14="Detectivo"),"Probabilidad",IF(V14="Correctivo","Impacto",""))</f>
        <v>Probabilidad</v>
      </c>
      <c r="V14" s="74" t="s">
        <v>197</v>
      </c>
      <c r="W14" s="70" t="s">
        <v>161</v>
      </c>
      <c r="X14" s="70" t="s">
        <v>162</v>
      </c>
      <c r="Y14" s="70" t="s">
        <v>163</v>
      </c>
      <c r="Z14" s="70" t="s">
        <v>164</v>
      </c>
      <c r="AA14" s="64">
        <v>3</v>
      </c>
      <c r="AB14" s="70" t="str">
        <f t="shared" ref="AB14" si="1">IF(AA14&lt;=1,"RARA VEZ",IF(AA14&lt;=2,"IMPROBABLE","POSIBLE"))</f>
        <v>POSIBLE</v>
      </c>
      <c r="AC14" s="64">
        <f>+O13</f>
        <v>13</v>
      </c>
      <c r="AD14" s="74" t="str">
        <f>+P13</f>
        <v>CATASTROFICO</v>
      </c>
      <c r="AE14" s="64">
        <f t="shared" ref="AE14" si="2">(AA14*AC14)</f>
        <v>39</v>
      </c>
      <c r="AF14" s="72" t="str">
        <f>IF(AE14&lt;=0,"",IF(AE14&lt;=51,"MODERADA",IF(AE14&gt;=75,"ALTA",IF(AND(AE14&gt;=76),"EXTREMA"))))</f>
        <v>MODERADA</v>
      </c>
      <c r="AG14" s="75" t="s">
        <v>165</v>
      </c>
      <c r="AH14" s="118" t="s">
        <v>289</v>
      </c>
      <c r="AI14" s="118" t="s">
        <v>175</v>
      </c>
      <c r="AJ14" s="76" t="s">
        <v>166</v>
      </c>
      <c r="AK14" s="77"/>
      <c r="AL14" s="77"/>
      <c r="AM14" s="78"/>
    </row>
    <row r="15" spans="1:46" s="41" customFormat="1" ht="231" customHeight="1" x14ac:dyDescent="0.2">
      <c r="A15" s="236"/>
      <c r="B15" s="297"/>
      <c r="C15" s="239"/>
      <c r="D15" s="239"/>
      <c r="E15" s="239"/>
      <c r="F15" s="239"/>
      <c r="G15" s="233"/>
      <c r="H15" s="233"/>
      <c r="I15" s="233"/>
      <c r="J15" s="233"/>
      <c r="K15" s="236"/>
      <c r="L15" s="233"/>
      <c r="M15" s="229"/>
      <c r="N15" s="231"/>
      <c r="O15" s="229"/>
      <c r="P15" s="231"/>
      <c r="Q15" s="229"/>
      <c r="R15" s="226"/>
      <c r="S15" s="73">
        <v>2</v>
      </c>
      <c r="T15" s="118" t="s">
        <v>280</v>
      </c>
      <c r="U15" s="70" t="str">
        <f t="shared" ref="U15" si="3">IF(OR(V15="Preventivo",V15="Detectivo"),"Probabilidad",IF(V15="Correctivo","Impacto",""))</f>
        <v>Probabilidad</v>
      </c>
      <c r="V15" s="74" t="s">
        <v>197</v>
      </c>
      <c r="W15" s="70" t="s">
        <v>161</v>
      </c>
      <c r="X15" s="70" t="s">
        <v>162</v>
      </c>
      <c r="Y15" s="70" t="s">
        <v>163</v>
      </c>
      <c r="Z15" s="70" t="s">
        <v>164</v>
      </c>
      <c r="AA15" s="64">
        <v>3</v>
      </c>
      <c r="AB15" s="70" t="str">
        <f t="shared" ref="AB15" si="4">IF(AA15&lt;=1,"RARA VEZ",IF(AA15&lt;=2,"IMPROBABLE","POSIBLE"))</f>
        <v>POSIBLE</v>
      </c>
      <c r="AC15" s="64">
        <f>+O14</f>
        <v>13</v>
      </c>
      <c r="AD15" s="74" t="str">
        <f>+P14</f>
        <v>CATASTROFICO</v>
      </c>
      <c r="AE15" s="64">
        <f t="shared" ref="AE15" si="5">(AA15*AC15)</f>
        <v>39</v>
      </c>
      <c r="AF15" s="72" t="str">
        <f>IF(AE15&lt;=0,"",IF(AE15&lt;=51,"MODERADA",IF(AE15&gt;=75,"ALTA",IF(AND(AE15&gt;=76),"EXTREMA"))))</f>
        <v>MODERADA</v>
      </c>
      <c r="AG15" s="75" t="s">
        <v>165</v>
      </c>
      <c r="AH15" s="121" t="s">
        <v>283</v>
      </c>
      <c r="AI15" s="121" t="s">
        <v>284</v>
      </c>
      <c r="AJ15" s="76" t="s">
        <v>166</v>
      </c>
      <c r="AK15" s="77"/>
      <c r="AL15" s="77"/>
      <c r="AM15" s="78"/>
    </row>
    <row r="16" spans="1:46" s="41" customFormat="1" ht="234" customHeight="1" x14ac:dyDescent="0.2">
      <c r="A16" s="236"/>
      <c r="B16" s="297"/>
      <c r="C16" s="239"/>
      <c r="D16" s="239"/>
      <c r="E16" s="239"/>
      <c r="F16" s="239"/>
      <c r="G16" s="233"/>
      <c r="H16" s="233"/>
      <c r="I16" s="233"/>
      <c r="J16" s="233"/>
      <c r="K16" s="236"/>
      <c r="L16" s="233"/>
      <c r="M16" s="229"/>
      <c r="N16" s="231"/>
      <c r="O16" s="229"/>
      <c r="P16" s="231"/>
      <c r="Q16" s="229"/>
      <c r="R16" s="226"/>
      <c r="S16" s="73">
        <v>2</v>
      </c>
      <c r="T16" s="118" t="s">
        <v>281</v>
      </c>
      <c r="U16" s="70" t="str">
        <f t="shared" ref="U16" si="6">IF(OR(V16="Preventivo",V16="Detectivo"),"Probabilidad",IF(V16="Correctivo","Impacto",""))</f>
        <v>Probabilidad</v>
      </c>
      <c r="V16" s="74" t="s">
        <v>197</v>
      </c>
      <c r="W16" s="70" t="s">
        <v>161</v>
      </c>
      <c r="X16" s="70" t="s">
        <v>162</v>
      </c>
      <c r="Y16" s="70" t="s">
        <v>163</v>
      </c>
      <c r="Z16" s="70" t="s">
        <v>164</v>
      </c>
      <c r="AA16" s="64">
        <v>3</v>
      </c>
      <c r="AB16" s="70" t="str">
        <f t="shared" ref="AB16" si="7">IF(AA16&lt;=1,"RARA VEZ",IF(AA16&lt;=2,"IMPROBABLE","POSIBLE"))</f>
        <v>POSIBLE</v>
      </c>
      <c r="AC16" s="64">
        <f>+O13</f>
        <v>13</v>
      </c>
      <c r="AD16" s="74" t="str">
        <f>+P13</f>
        <v>CATASTROFICO</v>
      </c>
      <c r="AE16" s="64">
        <f t="shared" ref="AE16" si="8">(AA16*AC16)</f>
        <v>39</v>
      </c>
      <c r="AF16" s="72" t="str">
        <f t="shared" ref="AF16:AF27" si="9">IF(AE16&lt;=0,"",IF(AE16&lt;=51,"MODERADA",IF(AE16&gt;=75,"ALTA",IF(AND(AE16&gt;=76),"EXTREMA"))))</f>
        <v>MODERADA</v>
      </c>
      <c r="AG16" s="75" t="s">
        <v>165</v>
      </c>
      <c r="AH16" s="121" t="s">
        <v>286</v>
      </c>
      <c r="AI16" s="121" t="s">
        <v>285</v>
      </c>
      <c r="AJ16" s="76" t="s">
        <v>166</v>
      </c>
      <c r="AK16" s="77"/>
      <c r="AL16" s="77"/>
      <c r="AM16" s="78"/>
    </row>
    <row r="17" spans="1:176" s="41" customFormat="1" ht="273" customHeight="1" x14ac:dyDescent="0.2">
      <c r="A17" s="237"/>
      <c r="B17" s="298"/>
      <c r="C17" s="240"/>
      <c r="D17" s="240"/>
      <c r="E17" s="240"/>
      <c r="F17" s="240"/>
      <c r="G17" s="234"/>
      <c r="H17" s="234"/>
      <c r="I17" s="234"/>
      <c r="J17" s="234"/>
      <c r="K17" s="237"/>
      <c r="L17" s="234"/>
      <c r="M17" s="230"/>
      <c r="N17" s="204"/>
      <c r="O17" s="230"/>
      <c r="P17" s="204"/>
      <c r="Q17" s="230"/>
      <c r="R17" s="227"/>
      <c r="S17" s="73">
        <v>2</v>
      </c>
      <c r="T17" s="118" t="s">
        <v>282</v>
      </c>
      <c r="U17" s="70" t="str">
        <f t="shared" ref="U17:U27" si="10">IF(OR(V17="Preventivo",V17="Detectivo"),"Probabilidad",IF(V17="Correctivo","Impacto",""))</f>
        <v>Probabilidad</v>
      </c>
      <c r="V17" s="74" t="s">
        <v>197</v>
      </c>
      <c r="W17" s="70" t="s">
        <v>161</v>
      </c>
      <c r="X17" s="70" t="s">
        <v>162</v>
      </c>
      <c r="Y17" s="70" t="s">
        <v>163</v>
      </c>
      <c r="Z17" s="70" t="s">
        <v>164</v>
      </c>
      <c r="AA17" s="64">
        <v>3</v>
      </c>
      <c r="AB17" s="70" t="str">
        <f t="shared" ref="AB17:AB27" si="11">IF(AA17&lt;=1,"RARA VEZ",IF(AA17&lt;=2,"IMPROBABLE","POSIBLE"))</f>
        <v>POSIBLE</v>
      </c>
      <c r="AC17" s="64">
        <f>+O14</f>
        <v>13</v>
      </c>
      <c r="AD17" s="74" t="str">
        <f>+P14</f>
        <v>CATASTROFICO</v>
      </c>
      <c r="AE17" s="64">
        <f t="shared" ref="AE17:AE27" si="12">(AA17*AC17)</f>
        <v>39</v>
      </c>
      <c r="AF17" s="72" t="str">
        <f t="shared" si="9"/>
        <v>MODERADA</v>
      </c>
      <c r="AG17" s="75" t="s">
        <v>165</v>
      </c>
      <c r="AH17" s="122" t="s">
        <v>287</v>
      </c>
      <c r="AI17" s="118" t="s">
        <v>175</v>
      </c>
      <c r="AJ17" s="76" t="s">
        <v>166</v>
      </c>
      <c r="AK17" s="73"/>
      <c r="AL17" s="73"/>
      <c r="AM17" s="78"/>
    </row>
    <row r="18" spans="1:176" s="41" customFormat="1" ht="273" customHeight="1" x14ac:dyDescent="0.2">
      <c r="A18" s="64">
        <v>3</v>
      </c>
      <c r="B18" s="82" t="s">
        <v>176</v>
      </c>
      <c r="C18" s="83" t="s">
        <v>177</v>
      </c>
      <c r="D18" s="83" t="s">
        <v>178</v>
      </c>
      <c r="E18" s="84" t="s">
        <v>179</v>
      </c>
      <c r="F18" s="83" t="s">
        <v>180</v>
      </c>
      <c r="G18" s="80" t="s">
        <v>172</v>
      </c>
      <c r="H18" s="80" t="s">
        <v>172</v>
      </c>
      <c r="I18" s="80" t="s">
        <v>172</v>
      </c>
      <c r="J18" s="80" t="s">
        <v>172</v>
      </c>
      <c r="K18" s="69" t="s">
        <v>158</v>
      </c>
      <c r="L18" s="85" t="s">
        <v>181</v>
      </c>
      <c r="M18" s="64">
        <v>2</v>
      </c>
      <c r="N18" s="70" t="str">
        <f>IF(M18&lt;=0,"",IF(M18&lt;=1,"RARA VEZ",IF(M18&lt;=2,"IMPROBABLE",IF(M18&lt;=3,"POSIBLE",IF(M18&lt;=4,"PROBABLE","CASI SEGURO")))))</f>
        <v>IMPROBABLE</v>
      </c>
      <c r="O18" s="86">
        <v>15</v>
      </c>
      <c r="P18" s="70" t="str">
        <f>IF(O18&lt;=0,"",IF(O18&lt;=5,"MODERADO",IF(O18&lt;=11,"MAYOR","CATASTROFICO")))</f>
        <v>CATASTROFICO</v>
      </c>
      <c r="Q18" s="71">
        <f t="shared" ref="Q18:Q27" si="13">(M18*O18)</f>
        <v>30</v>
      </c>
      <c r="R18" s="72" t="str">
        <f t="shared" ref="R18:R27" si="14">IF(Q18&lt;=0,"",IF(Q18&lt;=25,"MODERADA",IF(Q18&lt;=50,"ALTA",IF(AND(Q18&gt;=60),"EXTREMA"))))</f>
        <v>ALTA</v>
      </c>
      <c r="S18" s="73">
        <v>3</v>
      </c>
      <c r="T18" s="119" t="s">
        <v>182</v>
      </c>
      <c r="U18" s="70" t="str">
        <f t="shared" si="10"/>
        <v>Probabilidad</v>
      </c>
      <c r="V18" s="74" t="s">
        <v>160</v>
      </c>
      <c r="W18" s="70" t="s">
        <v>161</v>
      </c>
      <c r="X18" s="70" t="s">
        <v>162</v>
      </c>
      <c r="Y18" s="70" t="s">
        <v>163</v>
      </c>
      <c r="Z18" s="70" t="s">
        <v>164</v>
      </c>
      <c r="AA18" s="64">
        <v>1</v>
      </c>
      <c r="AB18" s="70" t="str">
        <f t="shared" si="11"/>
        <v>RARA VEZ</v>
      </c>
      <c r="AC18" s="64">
        <f t="shared" ref="AC18:AD27" si="15">+O18</f>
        <v>15</v>
      </c>
      <c r="AD18" s="74" t="str">
        <f t="shared" si="15"/>
        <v>CATASTROFICO</v>
      </c>
      <c r="AE18" s="64">
        <f t="shared" si="12"/>
        <v>15</v>
      </c>
      <c r="AF18" s="72" t="str">
        <f t="shared" si="9"/>
        <v>MODERADA</v>
      </c>
      <c r="AG18" s="75" t="s">
        <v>165</v>
      </c>
      <c r="AH18" s="123" t="s">
        <v>183</v>
      </c>
      <c r="AI18" s="118" t="s">
        <v>184</v>
      </c>
      <c r="AJ18" s="76" t="s">
        <v>166</v>
      </c>
      <c r="AK18" s="73"/>
      <c r="AL18" s="73"/>
      <c r="AM18" s="78"/>
    </row>
    <row r="19" spans="1:176" s="41" customFormat="1" ht="273" customHeight="1" x14ac:dyDescent="0.2">
      <c r="A19" s="64">
        <v>4</v>
      </c>
      <c r="B19" s="87" t="s">
        <v>185</v>
      </c>
      <c r="C19" s="81" t="s">
        <v>186</v>
      </c>
      <c r="D19" s="88" t="s">
        <v>187</v>
      </c>
      <c r="E19" s="84" t="s">
        <v>179</v>
      </c>
      <c r="F19" s="83" t="s">
        <v>188</v>
      </c>
      <c r="G19" s="80" t="s">
        <v>172</v>
      </c>
      <c r="H19" s="80" t="s">
        <v>172</v>
      </c>
      <c r="I19" s="80" t="s">
        <v>172</v>
      </c>
      <c r="J19" s="80" t="s">
        <v>172</v>
      </c>
      <c r="K19" s="89" t="s">
        <v>158</v>
      </c>
      <c r="L19" s="85" t="s">
        <v>181</v>
      </c>
      <c r="M19" s="64">
        <v>2</v>
      </c>
      <c r="N19" s="70" t="str">
        <f t="shared" ref="N19:N27" si="16">IF(M19&lt;=0,"",IF(M19&lt;=1,"RARA VEZ",IF(M19&lt;=2,"IMPROBABLE",IF(M19&lt;=3,"POSIBLE",IF(M19&lt;=4,"PROBABLE","CASI SEGURO")))))</f>
        <v>IMPROBABLE</v>
      </c>
      <c r="O19" s="86">
        <v>15</v>
      </c>
      <c r="P19" s="70" t="str">
        <f t="shared" ref="P19:P27" si="17">IF(O19&lt;=0,"",IF(O19&lt;=5,"MODERADO",IF(O19&lt;=11,"MAYOR","CATASTROFICO")))</f>
        <v>CATASTROFICO</v>
      </c>
      <c r="Q19" s="71">
        <f t="shared" si="13"/>
        <v>30</v>
      </c>
      <c r="R19" s="72" t="str">
        <f t="shared" si="14"/>
        <v>ALTA</v>
      </c>
      <c r="S19" s="73">
        <v>4</v>
      </c>
      <c r="T19" s="119" t="s">
        <v>182</v>
      </c>
      <c r="U19" s="70" t="str">
        <f t="shared" si="10"/>
        <v>Probabilidad</v>
      </c>
      <c r="V19" s="74" t="s">
        <v>160</v>
      </c>
      <c r="W19" s="70" t="s">
        <v>161</v>
      </c>
      <c r="X19" s="70" t="s">
        <v>162</v>
      </c>
      <c r="Y19" s="70" t="s">
        <v>189</v>
      </c>
      <c r="Z19" s="70" t="s">
        <v>164</v>
      </c>
      <c r="AA19" s="64">
        <v>1</v>
      </c>
      <c r="AB19" s="70" t="str">
        <f t="shared" si="11"/>
        <v>RARA VEZ</v>
      </c>
      <c r="AC19" s="64">
        <f t="shared" si="15"/>
        <v>15</v>
      </c>
      <c r="AD19" s="74" t="str">
        <f t="shared" si="15"/>
        <v>CATASTROFICO</v>
      </c>
      <c r="AE19" s="64">
        <f t="shared" si="12"/>
        <v>15</v>
      </c>
      <c r="AF19" s="72" t="str">
        <f t="shared" si="9"/>
        <v>MODERADA</v>
      </c>
      <c r="AG19" s="75" t="s">
        <v>165</v>
      </c>
      <c r="AH19" s="123" t="s">
        <v>183</v>
      </c>
      <c r="AI19" s="118" t="s">
        <v>184</v>
      </c>
      <c r="AJ19" s="76" t="s">
        <v>166</v>
      </c>
      <c r="AK19" s="73"/>
      <c r="AL19" s="73"/>
      <c r="AM19" s="78"/>
    </row>
    <row r="20" spans="1:176" ht="273" customHeight="1" x14ac:dyDescent="0.2">
      <c r="A20" s="64">
        <v>5</v>
      </c>
      <c r="B20" s="82" t="s">
        <v>190</v>
      </c>
      <c r="C20" s="81" t="s">
        <v>191</v>
      </c>
      <c r="D20" s="81" t="s">
        <v>192</v>
      </c>
      <c r="E20" s="83" t="s">
        <v>193</v>
      </c>
      <c r="F20" s="83" t="s">
        <v>194</v>
      </c>
      <c r="G20" s="80" t="s">
        <v>172</v>
      </c>
      <c r="H20" s="80" t="s">
        <v>172</v>
      </c>
      <c r="I20" s="80" t="s">
        <v>172</v>
      </c>
      <c r="J20" s="80" t="s">
        <v>172</v>
      </c>
      <c r="K20" s="89" t="s">
        <v>158</v>
      </c>
      <c r="L20" s="85" t="s">
        <v>195</v>
      </c>
      <c r="M20" s="64">
        <v>1</v>
      </c>
      <c r="N20" s="70" t="str">
        <f t="shared" si="16"/>
        <v>RARA VEZ</v>
      </c>
      <c r="O20" s="86">
        <v>15</v>
      </c>
      <c r="P20" s="70" t="str">
        <f t="shared" si="17"/>
        <v>CATASTROFICO</v>
      </c>
      <c r="Q20" s="71">
        <f t="shared" si="13"/>
        <v>15</v>
      </c>
      <c r="R20" s="72" t="str">
        <f t="shared" si="14"/>
        <v>MODERADA</v>
      </c>
      <c r="S20" s="73">
        <v>5</v>
      </c>
      <c r="T20" s="119" t="s">
        <v>196</v>
      </c>
      <c r="U20" s="70" t="str">
        <f t="shared" si="10"/>
        <v>Probabilidad</v>
      </c>
      <c r="V20" s="74" t="s">
        <v>197</v>
      </c>
      <c r="W20" s="70" t="s">
        <v>161</v>
      </c>
      <c r="X20" s="70" t="s">
        <v>162</v>
      </c>
      <c r="Y20" s="70" t="s">
        <v>163</v>
      </c>
      <c r="Z20" s="70" t="s">
        <v>164</v>
      </c>
      <c r="AA20" s="64">
        <v>1</v>
      </c>
      <c r="AB20" s="70" t="str">
        <f t="shared" si="11"/>
        <v>RARA VEZ</v>
      </c>
      <c r="AC20" s="64">
        <f t="shared" si="15"/>
        <v>15</v>
      </c>
      <c r="AD20" s="74" t="str">
        <f t="shared" si="15"/>
        <v>CATASTROFICO</v>
      </c>
      <c r="AE20" s="64">
        <f t="shared" si="12"/>
        <v>15</v>
      </c>
      <c r="AF20" s="72" t="str">
        <f t="shared" si="9"/>
        <v>MODERADA</v>
      </c>
      <c r="AG20" s="75" t="s">
        <v>165</v>
      </c>
      <c r="AH20" s="123" t="s">
        <v>198</v>
      </c>
      <c r="AI20" s="118" t="s">
        <v>199</v>
      </c>
      <c r="AJ20" s="76" t="s">
        <v>166</v>
      </c>
      <c r="AK20" s="73"/>
      <c r="AL20" s="73"/>
      <c r="AM20" s="78"/>
    </row>
    <row r="21" spans="1:176" ht="318" customHeight="1" x14ac:dyDescent="0.2">
      <c r="A21" s="90">
        <v>6</v>
      </c>
      <c r="B21" s="91" t="s">
        <v>200</v>
      </c>
      <c r="C21" s="92" t="s">
        <v>201</v>
      </c>
      <c r="D21" s="93" t="s">
        <v>202</v>
      </c>
      <c r="E21" s="94" t="s">
        <v>203</v>
      </c>
      <c r="F21" s="94" t="s">
        <v>204</v>
      </c>
      <c r="G21" s="68" t="s">
        <v>157</v>
      </c>
      <c r="H21" s="68" t="s">
        <v>157</v>
      </c>
      <c r="I21" s="68" t="s">
        <v>157</v>
      </c>
      <c r="J21" s="68" t="s">
        <v>157</v>
      </c>
      <c r="K21" s="89" t="s">
        <v>158</v>
      </c>
      <c r="L21" s="95" t="s">
        <v>205</v>
      </c>
      <c r="M21" s="64">
        <v>2</v>
      </c>
      <c r="N21" s="70" t="str">
        <f t="shared" si="16"/>
        <v>IMPROBABLE</v>
      </c>
      <c r="O21" s="96">
        <v>16</v>
      </c>
      <c r="P21" s="70" t="str">
        <f t="shared" si="17"/>
        <v>CATASTROFICO</v>
      </c>
      <c r="Q21" s="71">
        <f t="shared" si="13"/>
        <v>32</v>
      </c>
      <c r="R21" s="72" t="str">
        <f t="shared" si="14"/>
        <v>ALTA</v>
      </c>
      <c r="S21" s="97">
        <v>6</v>
      </c>
      <c r="T21" s="120" t="s">
        <v>206</v>
      </c>
      <c r="U21" s="70" t="str">
        <f t="shared" si="10"/>
        <v>Probabilidad</v>
      </c>
      <c r="V21" s="74" t="s">
        <v>197</v>
      </c>
      <c r="W21" s="70" t="s">
        <v>161</v>
      </c>
      <c r="X21" s="70" t="s">
        <v>162</v>
      </c>
      <c r="Y21" s="70" t="s">
        <v>189</v>
      </c>
      <c r="Z21" s="70" t="s">
        <v>164</v>
      </c>
      <c r="AA21" s="64">
        <v>2</v>
      </c>
      <c r="AB21" s="70" t="str">
        <f t="shared" si="11"/>
        <v>IMPROBABLE</v>
      </c>
      <c r="AC21" s="64">
        <f t="shared" si="15"/>
        <v>16</v>
      </c>
      <c r="AD21" s="74" t="str">
        <f t="shared" si="15"/>
        <v>CATASTROFICO</v>
      </c>
      <c r="AE21" s="64">
        <f t="shared" si="12"/>
        <v>32</v>
      </c>
      <c r="AF21" s="72" t="str">
        <f t="shared" si="9"/>
        <v>MODERADA</v>
      </c>
      <c r="AG21" s="75" t="s">
        <v>165</v>
      </c>
      <c r="AH21" s="124" t="s">
        <v>207</v>
      </c>
      <c r="AI21" s="125" t="s">
        <v>208</v>
      </c>
      <c r="AJ21" s="76" t="s">
        <v>166</v>
      </c>
      <c r="AK21" s="73"/>
      <c r="AL21" s="73"/>
      <c r="AM21" s="78"/>
    </row>
    <row r="22" spans="1:176" ht="273" customHeight="1" x14ac:dyDescent="0.2">
      <c r="A22" s="98">
        <v>7</v>
      </c>
      <c r="B22" s="87" t="s">
        <v>209</v>
      </c>
      <c r="C22" s="99" t="s">
        <v>210</v>
      </c>
      <c r="D22" s="81" t="s">
        <v>211</v>
      </c>
      <c r="E22" s="81" t="s">
        <v>212</v>
      </c>
      <c r="F22" s="81" t="s">
        <v>213</v>
      </c>
      <c r="G22" s="80" t="s">
        <v>172</v>
      </c>
      <c r="H22" s="80" t="s">
        <v>172</v>
      </c>
      <c r="I22" s="80" t="s">
        <v>172</v>
      </c>
      <c r="J22" s="80" t="s">
        <v>172</v>
      </c>
      <c r="K22" s="69" t="s">
        <v>158</v>
      </c>
      <c r="L22" s="100" t="s">
        <v>214</v>
      </c>
      <c r="M22" s="64">
        <v>3</v>
      </c>
      <c r="N22" s="70" t="str">
        <f t="shared" si="16"/>
        <v>POSIBLE</v>
      </c>
      <c r="O22" s="86">
        <v>16</v>
      </c>
      <c r="P22" s="70" t="str">
        <f t="shared" si="17"/>
        <v>CATASTROFICO</v>
      </c>
      <c r="Q22" s="71">
        <f t="shared" si="13"/>
        <v>48</v>
      </c>
      <c r="R22" s="72" t="str">
        <f t="shared" si="14"/>
        <v>ALTA</v>
      </c>
      <c r="S22" s="97">
        <v>7</v>
      </c>
      <c r="T22" s="119" t="s">
        <v>215</v>
      </c>
      <c r="U22" s="70" t="str">
        <f t="shared" si="10"/>
        <v>Probabilidad</v>
      </c>
      <c r="V22" s="74" t="s">
        <v>197</v>
      </c>
      <c r="W22" s="70" t="s">
        <v>161</v>
      </c>
      <c r="X22" s="70" t="s">
        <v>162</v>
      </c>
      <c r="Y22" s="70" t="s">
        <v>189</v>
      </c>
      <c r="Z22" s="70" t="s">
        <v>164</v>
      </c>
      <c r="AA22" s="64">
        <v>1</v>
      </c>
      <c r="AB22" s="70" t="str">
        <f t="shared" si="11"/>
        <v>RARA VEZ</v>
      </c>
      <c r="AC22" s="64">
        <f t="shared" si="15"/>
        <v>16</v>
      </c>
      <c r="AD22" s="74" t="str">
        <f t="shared" si="15"/>
        <v>CATASTROFICO</v>
      </c>
      <c r="AE22" s="64">
        <f t="shared" si="12"/>
        <v>16</v>
      </c>
      <c r="AF22" s="72" t="str">
        <f t="shared" si="9"/>
        <v>MODERADA</v>
      </c>
      <c r="AG22" s="75" t="s">
        <v>165</v>
      </c>
      <c r="AH22" s="124" t="s">
        <v>216</v>
      </c>
      <c r="AI22" s="125" t="s">
        <v>217</v>
      </c>
      <c r="AJ22" s="76" t="s">
        <v>166</v>
      </c>
      <c r="AK22" s="73"/>
      <c r="AL22" s="73"/>
      <c r="AM22" s="78"/>
    </row>
    <row r="23" spans="1:176" ht="273" customHeight="1" x14ac:dyDescent="0.2">
      <c r="A23" s="64">
        <v>8</v>
      </c>
      <c r="B23" s="203" t="s">
        <v>218</v>
      </c>
      <c r="C23" s="205" t="s">
        <v>219</v>
      </c>
      <c r="D23" s="205" t="s">
        <v>220</v>
      </c>
      <c r="E23" s="94" t="s">
        <v>221</v>
      </c>
      <c r="F23" s="94" t="s">
        <v>222</v>
      </c>
      <c r="G23" s="80" t="s">
        <v>172</v>
      </c>
      <c r="H23" s="80" t="s">
        <v>172</v>
      </c>
      <c r="I23" s="80" t="s">
        <v>172</v>
      </c>
      <c r="J23" s="80" t="s">
        <v>172</v>
      </c>
      <c r="K23" s="89" t="s">
        <v>158</v>
      </c>
      <c r="L23" s="95" t="s">
        <v>223</v>
      </c>
      <c r="M23" s="64">
        <v>3</v>
      </c>
      <c r="N23" s="70" t="str">
        <f t="shared" si="16"/>
        <v>POSIBLE</v>
      </c>
      <c r="O23" s="86">
        <v>12</v>
      </c>
      <c r="P23" s="70" t="str">
        <f t="shared" si="17"/>
        <v>CATASTROFICO</v>
      </c>
      <c r="Q23" s="71">
        <f t="shared" si="13"/>
        <v>36</v>
      </c>
      <c r="R23" s="72" t="str">
        <f t="shared" si="14"/>
        <v>ALTA</v>
      </c>
      <c r="S23" s="97">
        <v>8</v>
      </c>
      <c r="T23" s="120" t="s">
        <v>224</v>
      </c>
      <c r="U23" s="70" t="str">
        <f t="shared" si="10"/>
        <v>Probabilidad</v>
      </c>
      <c r="V23" s="74" t="s">
        <v>197</v>
      </c>
      <c r="W23" s="70" t="s">
        <v>161</v>
      </c>
      <c r="X23" s="70" t="s">
        <v>162</v>
      </c>
      <c r="Y23" s="70" t="s">
        <v>189</v>
      </c>
      <c r="Z23" s="70" t="s">
        <v>164</v>
      </c>
      <c r="AA23" s="64">
        <v>2</v>
      </c>
      <c r="AB23" s="70" t="str">
        <f t="shared" si="11"/>
        <v>IMPROBABLE</v>
      </c>
      <c r="AC23" s="64">
        <f t="shared" si="15"/>
        <v>12</v>
      </c>
      <c r="AD23" s="74" t="str">
        <f t="shared" si="15"/>
        <v>CATASTROFICO</v>
      </c>
      <c r="AE23" s="64">
        <f t="shared" si="12"/>
        <v>24</v>
      </c>
      <c r="AF23" s="72" t="str">
        <f t="shared" si="9"/>
        <v>MODERADA</v>
      </c>
      <c r="AG23" s="75" t="s">
        <v>165</v>
      </c>
      <c r="AH23" s="124" t="s">
        <v>225</v>
      </c>
      <c r="AI23" s="126" t="s">
        <v>226</v>
      </c>
      <c r="AJ23" s="76" t="s">
        <v>166</v>
      </c>
      <c r="AK23" s="73"/>
      <c r="AL23" s="73"/>
      <c r="AM23" s="78"/>
    </row>
    <row r="24" spans="1:176" ht="273" customHeight="1" x14ac:dyDescent="0.2">
      <c r="A24" s="64">
        <v>8</v>
      </c>
      <c r="B24" s="204"/>
      <c r="C24" s="206"/>
      <c r="D24" s="206"/>
      <c r="E24" s="94" t="s">
        <v>227</v>
      </c>
      <c r="F24" s="94" t="s">
        <v>228</v>
      </c>
      <c r="G24" s="80" t="s">
        <v>172</v>
      </c>
      <c r="H24" s="80" t="s">
        <v>172</v>
      </c>
      <c r="I24" s="80" t="s">
        <v>172</v>
      </c>
      <c r="J24" s="80" t="s">
        <v>172</v>
      </c>
      <c r="K24" s="89" t="s">
        <v>158</v>
      </c>
      <c r="L24" s="95" t="s">
        <v>229</v>
      </c>
      <c r="M24" s="64">
        <v>1</v>
      </c>
      <c r="N24" s="70" t="str">
        <f t="shared" si="16"/>
        <v>RARA VEZ</v>
      </c>
      <c r="O24" s="86">
        <v>10</v>
      </c>
      <c r="P24" s="70" t="str">
        <f t="shared" si="17"/>
        <v>MAYOR</v>
      </c>
      <c r="Q24" s="64">
        <f t="shared" si="13"/>
        <v>10</v>
      </c>
      <c r="R24" s="72" t="str">
        <f t="shared" si="14"/>
        <v>MODERADA</v>
      </c>
      <c r="S24" s="97">
        <v>8</v>
      </c>
      <c r="T24" s="120" t="s">
        <v>230</v>
      </c>
      <c r="U24" s="70" t="str">
        <f t="shared" si="10"/>
        <v>Probabilidad</v>
      </c>
      <c r="V24" s="74" t="s">
        <v>197</v>
      </c>
      <c r="W24" s="70" t="s">
        <v>161</v>
      </c>
      <c r="X24" s="70" t="s">
        <v>162</v>
      </c>
      <c r="Y24" s="70" t="s">
        <v>189</v>
      </c>
      <c r="Z24" s="70" t="s">
        <v>164</v>
      </c>
      <c r="AA24" s="64">
        <v>1</v>
      </c>
      <c r="AB24" s="70" t="str">
        <f t="shared" si="11"/>
        <v>RARA VEZ</v>
      </c>
      <c r="AC24" s="64">
        <f t="shared" si="15"/>
        <v>10</v>
      </c>
      <c r="AD24" s="74" t="str">
        <f t="shared" si="15"/>
        <v>MAYOR</v>
      </c>
      <c r="AE24" s="64">
        <f t="shared" si="12"/>
        <v>10</v>
      </c>
      <c r="AF24" s="72" t="str">
        <f t="shared" si="9"/>
        <v>MODERADA</v>
      </c>
      <c r="AG24" s="75" t="s">
        <v>165</v>
      </c>
      <c r="AH24" s="127" t="s">
        <v>231</v>
      </c>
      <c r="AI24" s="128" t="s">
        <v>232</v>
      </c>
      <c r="AJ24" s="76" t="s">
        <v>166</v>
      </c>
      <c r="AK24" s="73"/>
      <c r="AL24" s="73"/>
      <c r="AM24" s="78"/>
    </row>
    <row r="25" spans="1:176" ht="273" customHeight="1" x14ac:dyDescent="0.2">
      <c r="A25" s="64">
        <v>9</v>
      </c>
      <c r="B25" s="70" t="s">
        <v>233</v>
      </c>
      <c r="C25" s="102" t="s">
        <v>234</v>
      </c>
      <c r="D25" s="93" t="s">
        <v>235</v>
      </c>
      <c r="E25" s="94" t="s">
        <v>236</v>
      </c>
      <c r="F25" s="94" t="s">
        <v>237</v>
      </c>
      <c r="G25" s="68" t="s">
        <v>157</v>
      </c>
      <c r="H25" s="68" t="s">
        <v>157</v>
      </c>
      <c r="I25" s="68" t="s">
        <v>157</v>
      </c>
      <c r="J25" s="68" t="s">
        <v>157</v>
      </c>
      <c r="K25" s="89" t="s">
        <v>158</v>
      </c>
      <c r="L25" s="95" t="s">
        <v>238</v>
      </c>
      <c r="M25" s="64">
        <v>2</v>
      </c>
      <c r="N25" s="70" t="str">
        <f t="shared" si="16"/>
        <v>IMPROBABLE</v>
      </c>
      <c r="O25" s="86">
        <v>16</v>
      </c>
      <c r="P25" s="70" t="str">
        <f t="shared" si="17"/>
        <v>CATASTROFICO</v>
      </c>
      <c r="Q25" s="71">
        <f t="shared" si="13"/>
        <v>32</v>
      </c>
      <c r="R25" s="72" t="str">
        <f t="shared" si="14"/>
        <v>ALTA</v>
      </c>
      <c r="S25" s="97">
        <v>9</v>
      </c>
      <c r="T25" s="120" t="s">
        <v>239</v>
      </c>
      <c r="U25" s="70" t="str">
        <f t="shared" si="10"/>
        <v>Probabilidad</v>
      </c>
      <c r="V25" s="74" t="s">
        <v>197</v>
      </c>
      <c r="W25" s="70" t="s">
        <v>161</v>
      </c>
      <c r="X25" s="70" t="s">
        <v>162</v>
      </c>
      <c r="Y25" s="70" t="s">
        <v>189</v>
      </c>
      <c r="Z25" s="70" t="s">
        <v>164</v>
      </c>
      <c r="AA25" s="64">
        <v>1</v>
      </c>
      <c r="AB25" s="70" t="str">
        <f t="shared" si="11"/>
        <v>RARA VEZ</v>
      </c>
      <c r="AC25" s="64">
        <f t="shared" si="15"/>
        <v>16</v>
      </c>
      <c r="AD25" s="74" t="str">
        <f t="shared" si="15"/>
        <v>CATASTROFICO</v>
      </c>
      <c r="AE25" s="64">
        <f t="shared" si="12"/>
        <v>16</v>
      </c>
      <c r="AF25" s="72" t="str">
        <f t="shared" si="9"/>
        <v>MODERADA</v>
      </c>
      <c r="AG25" s="75" t="s">
        <v>165</v>
      </c>
      <c r="AH25" s="124" t="s">
        <v>240</v>
      </c>
      <c r="AI25" s="129" t="s">
        <v>241</v>
      </c>
      <c r="AJ25" s="76" t="s">
        <v>166</v>
      </c>
      <c r="AK25" s="73"/>
      <c r="AL25" s="73"/>
      <c r="AM25" s="78"/>
    </row>
    <row r="26" spans="1:176" ht="273" customHeight="1" x14ac:dyDescent="0.2">
      <c r="A26" s="89">
        <v>10</v>
      </c>
      <c r="B26" s="101" t="s">
        <v>61</v>
      </c>
      <c r="C26" s="94" t="s">
        <v>242</v>
      </c>
      <c r="D26" s="94" t="s">
        <v>243</v>
      </c>
      <c r="E26" s="94" t="s">
        <v>244</v>
      </c>
      <c r="F26" s="94" t="s">
        <v>245</v>
      </c>
      <c r="G26" s="68" t="s">
        <v>157</v>
      </c>
      <c r="H26" s="68" t="s">
        <v>157</v>
      </c>
      <c r="I26" s="68" t="s">
        <v>157</v>
      </c>
      <c r="J26" s="68" t="s">
        <v>157</v>
      </c>
      <c r="K26" s="89" t="s">
        <v>158</v>
      </c>
      <c r="L26" s="95" t="s">
        <v>238</v>
      </c>
      <c r="M26" s="64">
        <v>2</v>
      </c>
      <c r="N26" s="70" t="str">
        <f t="shared" si="16"/>
        <v>IMPROBABLE</v>
      </c>
      <c r="O26" s="86">
        <v>13</v>
      </c>
      <c r="P26" s="70" t="str">
        <f t="shared" si="17"/>
        <v>CATASTROFICO</v>
      </c>
      <c r="Q26" s="71">
        <f t="shared" si="13"/>
        <v>26</v>
      </c>
      <c r="R26" s="72" t="str">
        <f t="shared" si="14"/>
        <v>ALTA</v>
      </c>
      <c r="S26" s="97">
        <v>10</v>
      </c>
      <c r="T26" s="120" t="s">
        <v>246</v>
      </c>
      <c r="U26" s="70" t="str">
        <f t="shared" si="10"/>
        <v>Probabilidad</v>
      </c>
      <c r="V26" s="74" t="s">
        <v>197</v>
      </c>
      <c r="W26" s="70" t="s">
        <v>161</v>
      </c>
      <c r="X26" s="70" t="s">
        <v>162</v>
      </c>
      <c r="Y26" s="70" t="s">
        <v>189</v>
      </c>
      <c r="Z26" s="70" t="s">
        <v>164</v>
      </c>
      <c r="AA26" s="64">
        <v>1</v>
      </c>
      <c r="AB26" s="70" t="str">
        <f t="shared" si="11"/>
        <v>RARA VEZ</v>
      </c>
      <c r="AC26" s="64">
        <f t="shared" si="15"/>
        <v>13</v>
      </c>
      <c r="AD26" s="74" t="str">
        <f t="shared" si="15"/>
        <v>CATASTROFICO</v>
      </c>
      <c r="AE26" s="64">
        <f t="shared" si="12"/>
        <v>13</v>
      </c>
      <c r="AF26" s="72" t="str">
        <f t="shared" si="9"/>
        <v>MODERADA</v>
      </c>
      <c r="AG26" s="75" t="s">
        <v>247</v>
      </c>
      <c r="AH26" s="124" t="s">
        <v>248</v>
      </c>
      <c r="AI26" s="125" t="s">
        <v>249</v>
      </c>
      <c r="AJ26" s="76" t="s">
        <v>166</v>
      </c>
      <c r="AK26" s="73"/>
      <c r="AL26" s="73"/>
      <c r="AM26" s="78"/>
    </row>
    <row r="27" spans="1:176" s="103" customFormat="1" ht="309.75" customHeight="1" x14ac:dyDescent="0.2">
      <c r="A27" s="64">
        <v>11</v>
      </c>
      <c r="B27" s="82" t="s">
        <v>250</v>
      </c>
      <c r="C27" s="81" t="s">
        <v>251</v>
      </c>
      <c r="D27" s="81" t="s">
        <v>252</v>
      </c>
      <c r="E27" s="81" t="s">
        <v>253</v>
      </c>
      <c r="F27" s="81" t="s">
        <v>254</v>
      </c>
      <c r="G27" s="80" t="s">
        <v>172</v>
      </c>
      <c r="H27" s="80" t="s">
        <v>172</v>
      </c>
      <c r="I27" s="80" t="s">
        <v>172</v>
      </c>
      <c r="J27" s="80" t="s">
        <v>172</v>
      </c>
      <c r="K27" s="79" t="s">
        <v>158</v>
      </c>
      <c r="L27" s="81" t="s">
        <v>255</v>
      </c>
      <c r="M27" s="64">
        <v>1</v>
      </c>
      <c r="N27" s="70" t="str">
        <f t="shared" si="16"/>
        <v>RARA VEZ</v>
      </c>
      <c r="O27" s="86">
        <v>5</v>
      </c>
      <c r="P27" s="70" t="str">
        <f t="shared" si="17"/>
        <v>MODERADO</v>
      </c>
      <c r="Q27" s="71">
        <f t="shared" si="13"/>
        <v>5</v>
      </c>
      <c r="R27" s="72" t="str">
        <f t="shared" si="14"/>
        <v>MODERADA</v>
      </c>
      <c r="S27" s="73">
        <v>11</v>
      </c>
      <c r="T27" s="118" t="s">
        <v>302</v>
      </c>
      <c r="U27" s="70" t="str">
        <f t="shared" si="10"/>
        <v>Probabilidad</v>
      </c>
      <c r="V27" s="74" t="s">
        <v>197</v>
      </c>
      <c r="W27" s="70" t="s">
        <v>161</v>
      </c>
      <c r="X27" s="70" t="s">
        <v>162</v>
      </c>
      <c r="Y27" s="70" t="s">
        <v>189</v>
      </c>
      <c r="Z27" s="70" t="s">
        <v>164</v>
      </c>
      <c r="AA27" s="64">
        <v>3</v>
      </c>
      <c r="AB27" s="70" t="str">
        <f t="shared" si="11"/>
        <v>POSIBLE</v>
      </c>
      <c r="AC27" s="64">
        <f t="shared" si="15"/>
        <v>5</v>
      </c>
      <c r="AD27" s="74" t="str">
        <f t="shared" si="15"/>
        <v>MODERADO</v>
      </c>
      <c r="AE27" s="64">
        <f t="shared" si="12"/>
        <v>15</v>
      </c>
      <c r="AF27" s="72" t="str">
        <f t="shared" si="9"/>
        <v>MODERADA</v>
      </c>
      <c r="AG27" s="75" t="s">
        <v>165</v>
      </c>
      <c r="AH27" s="122" t="s">
        <v>303</v>
      </c>
      <c r="AI27" s="126" t="s">
        <v>256</v>
      </c>
      <c r="AJ27" s="76" t="s">
        <v>304</v>
      </c>
      <c r="AK27" s="73"/>
      <c r="AL27" s="73"/>
      <c r="AM27" s="78"/>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row>
    <row r="28" spans="1:176" ht="12.75" customHeight="1" x14ac:dyDescent="0.2">
      <c r="AA28" s="41"/>
      <c r="AB28" s="41"/>
    </row>
    <row r="29" spans="1:176" ht="15" hidden="1" customHeight="1" x14ac:dyDescent="0.2">
      <c r="AA29" s="41"/>
      <c r="AB29" s="41"/>
    </row>
    <row r="30" spans="1:176" ht="27.6" hidden="1" customHeight="1" x14ac:dyDescent="0.3">
      <c r="A30" s="40"/>
      <c r="B30" s="40"/>
      <c r="C30" s="104"/>
      <c r="D30" s="104"/>
      <c r="E30" s="104"/>
      <c r="F30" s="104"/>
      <c r="G30" s="105" t="s">
        <v>158</v>
      </c>
      <c r="H30" s="104"/>
      <c r="I30" s="40"/>
      <c r="J30" s="40"/>
      <c r="K30" s="40"/>
      <c r="L30" s="40"/>
      <c r="T30" s="106" t="s">
        <v>197</v>
      </c>
      <c r="U30" s="106" t="s">
        <v>257</v>
      </c>
      <c r="AA30" s="41"/>
      <c r="AB30" s="41"/>
    </row>
    <row r="31" spans="1:176" ht="21" hidden="1" customHeight="1" x14ac:dyDescent="0.2">
      <c r="C31" s="107"/>
      <c r="D31" s="107"/>
      <c r="E31" s="107"/>
      <c r="F31" s="107"/>
      <c r="G31" s="108" t="s">
        <v>258</v>
      </c>
      <c r="H31" s="107"/>
      <c r="T31" s="106" t="s">
        <v>160</v>
      </c>
      <c r="U31" s="106" t="s">
        <v>161</v>
      </c>
    </row>
    <row r="32" spans="1:176" ht="47.1" hidden="1" customHeight="1" x14ac:dyDescent="0.3">
      <c r="C32" s="107"/>
      <c r="D32" s="107"/>
      <c r="E32" s="107"/>
      <c r="F32" s="107"/>
      <c r="G32" s="109" t="s">
        <v>173</v>
      </c>
      <c r="H32" s="107"/>
      <c r="T32" s="110" t="s">
        <v>189</v>
      </c>
      <c r="U32" s="111" t="s">
        <v>162</v>
      </c>
    </row>
    <row r="33" spans="3:21" ht="18" hidden="1" customHeight="1" x14ac:dyDescent="0.2">
      <c r="C33" s="107"/>
      <c r="D33" s="107"/>
      <c r="E33" s="107"/>
      <c r="F33" s="107"/>
      <c r="G33" s="107"/>
      <c r="H33" s="107"/>
      <c r="T33" s="110" t="s">
        <v>163</v>
      </c>
      <c r="U33" s="112" t="s">
        <v>259</v>
      </c>
    </row>
    <row r="34" spans="3:21" ht="19.5" hidden="1" customHeight="1" x14ac:dyDescent="0.2">
      <c r="C34" s="107"/>
      <c r="D34" s="107"/>
      <c r="E34" s="107"/>
      <c r="F34" s="107"/>
      <c r="G34" s="107"/>
      <c r="H34" s="107"/>
      <c r="T34" s="113" t="s">
        <v>164</v>
      </c>
      <c r="U34" s="106" t="s">
        <v>247</v>
      </c>
    </row>
    <row r="35" spans="3:21" ht="25.5" hidden="1" customHeight="1" x14ac:dyDescent="0.2">
      <c r="C35" s="107"/>
      <c r="D35" s="107"/>
      <c r="E35" s="107"/>
      <c r="F35" s="107"/>
      <c r="G35" s="107"/>
      <c r="H35" s="107"/>
      <c r="T35" s="113" t="s">
        <v>260</v>
      </c>
      <c r="U35" s="106" t="s">
        <v>165</v>
      </c>
    </row>
    <row r="36" spans="3:21" ht="17.100000000000001" hidden="1" customHeight="1" x14ac:dyDescent="0.2">
      <c r="C36" s="107"/>
      <c r="D36" s="107"/>
      <c r="E36" s="107"/>
      <c r="F36" s="107"/>
      <c r="G36" s="107"/>
      <c r="H36" s="107"/>
      <c r="T36" s="114"/>
      <c r="U36" s="106" t="s">
        <v>261</v>
      </c>
    </row>
    <row r="37" spans="3:21" ht="20.45" hidden="1" customHeight="1" x14ac:dyDescent="0.2">
      <c r="C37" s="107"/>
      <c r="D37" s="107"/>
      <c r="E37" s="107"/>
      <c r="F37" s="107"/>
      <c r="G37" s="107"/>
      <c r="H37" s="107"/>
    </row>
    <row r="38" spans="3:21" ht="26.45" hidden="1" customHeight="1" x14ac:dyDescent="0.2">
      <c r="C38" s="107"/>
      <c r="D38" s="107"/>
      <c r="E38" s="107"/>
      <c r="F38" s="107"/>
      <c r="G38" s="107"/>
      <c r="H38" s="107"/>
    </row>
    <row r="39" spans="3:21" ht="5.65" hidden="1" customHeight="1" x14ac:dyDescent="0.2">
      <c r="C39" s="107"/>
      <c r="D39" s="107"/>
      <c r="E39" s="107"/>
      <c r="F39" s="107"/>
      <c r="G39" s="107"/>
      <c r="H39" s="107"/>
    </row>
    <row r="40" spans="3:21" ht="5.65" hidden="1" customHeight="1" x14ac:dyDescent="0.2">
      <c r="C40" s="107"/>
      <c r="D40" s="107"/>
      <c r="E40" s="107"/>
      <c r="F40" s="107"/>
      <c r="G40" s="107"/>
      <c r="H40" s="107"/>
    </row>
    <row r="41" spans="3:21" ht="5.65" hidden="1" customHeight="1" x14ac:dyDescent="0.2">
      <c r="C41" s="107"/>
      <c r="D41" s="107"/>
      <c r="E41" s="107"/>
      <c r="F41" s="107"/>
      <c r="G41" s="107"/>
      <c r="H41" s="107"/>
    </row>
    <row r="42" spans="3:21" ht="5.65" hidden="1" customHeight="1" x14ac:dyDescent="0.2">
      <c r="C42" s="107"/>
      <c r="D42" s="107"/>
      <c r="E42" s="107"/>
      <c r="F42" s="107"/>
      <c r="G42" s="107"/>
      <c r="H42" s="107"/>
    </row>
    <row r="43" spans="3:21" ht="5.65" hidden="1" customHeight="1" x14ac:dyDescent="0.2">
      <c r="C43" s="107"/>
      <c r="D43" s="107"/>
      <c r="E43" s="107"/>
      <c r="F43" s="107"/>
      <c r="G43" s="107"/>
      <c r="H43" s="107"/>
    </row>
    <row r="44" spans="3:21" ht="5.65" hidden="1" customHeight="1" x14ac:dyDescent="0.2">
      <c r="C44" s="107"/>
      <c r="D44" s="107"/>
      <c r="E44" s="107"/>
      <c r="F44" s="107"/>
      <c r="G44" s="107"/>
      <c r="H44" s="107"/>
    </row>
    <row r="45" spans="3:21" ht="5.65" hidden="1" customHeight="1" x14ac:dyDescent="0.2">
      <c r="C45" s="107"/>
      <c r="D45" s="107"/>
      <c r="E45" s="107"/>
      <c r="F45" s="107"/>
      <c r="G45" s="107"/>
      <c r="H45" s="107"/>
    </row>
    <row r="46" spans="3:21" ht="5.65" hidden="1" customHeight="1" x14ac:dyDescent="0.2">
      <c r="C46" s="107"/>
      <c r="D46" s="107"/>
      <c r="E46" s="107"/>
      <c r="F46" s="107"/>
      <c r="G46" s="107"/>
      <c r="H46" s="107"/>
    </row>
    <row r="47" spans="3:21" ht="5.65" hidden="1" customHeight="1" x14ac:dyDescent="0.2"/>
    <row r="53" spans="20:20" ht="34.5" hidden="1" customHeight="1" x14ac:dyDescent="0.2">
      <c r="T53" s="106" t="s">
        <v>262</v>
      </c>
    </row>
    <row r="54" spans="20:20" ht="21" hidden="1" customHeight="1" x14ac:dyDescent="0.2">
      <c r="T54" s="106" t="s">
        <v>263</v>
      </c>
    </row>
    <row r="55" spans="20:20" ht="5.65" hidden="1" customHeight="1" x14ac:dyDescent="0.2"/>
  </sheetData>
  <mergeCells count="33">
    <mergeCell ref="B14:B17"/>
    <mergeCell ref="A14:A17"/>
    <mergeCell ref="H14:H17"/>
    <mergeCell ref="G14:G17"/>
    <mergeCell ref="F14:F17"/>
    <mergeCell ref="E14:E17"/>
    <mergeCell ref="D14:D17"/>
    <mergeCell ref="S9:Z11"/>
    <mergeCell ref="AA9:AG11"/>
    <mergeCell ref="AH9:AK10"/>
    <mergeCell ref="AL9:AM10"/>
    <mergeCell ref="F2:AI4"/>
    <mergeCell ref="AJ2:AM4"/>
    <mergeCell ref="F5:AI7"/>
    <mergeCell ref="AJ5:AM5"/>
    <mergeCell ref="AJ6:AM6"/>
    <mergeCell ref="AJ7:AM7"/>
    <mergeCell ref="B23:B24"/>
    <mergeCell ref="C23:C24"/>
    <mergeCell ref="D23:D24"/>
    <mergeCell ref="A9:L11"/>
    <mergeCell ref="M9:R11"/>
    <mergeCell ref="R14:R17"/>
    <mergeCell ref="Q14:Q17"/>
    <mergeCell ref="P14:P17"/>
    <mergeCell ref="O14:O17"/>
    <mergeCell ref="N14:N17"/>
    <mergeCell ref="M14:M17"/>
    <mergeCell ref="L14:L17"/>
    <mergeCell ref="K14:K17"/>
    <mergeCell ref="J14:J17"/>
    <mergeCell ref="I14:I17"/>
    <mergeCell ref="C14:C17"/>
  </mergeCells>
  <conditionalFormatting sqref="A8:E8">
    <cfRule type="cellIs" priority="18" stopIfTrue="1" operator="lessThanOrEqual">
      <formula>60</formula>
    </cfRule>
  </conditionalFormatting>
  <conditionalFormatting sqref="A12:L14 AD13:AD27 C23:D23 E23:J24 K23:L26">
    <cfRule type="cellIs" dxfId="15" priority="17" stopIfTrue="1" operator="equal">
      <formula>"EXTREMA"</formula>
    </cfRule>
  </conditionalFormatting>
  <conditionalFormatting sqref="B27:L27">
    <cfRule type="cellIs" dxfId="14" priority="13" stopIfTrue="1" operator="equal">
      <formula>"EXTREMA"</formula>
    </cfRule>
  </conditionalFormatting>
  <conditionalFormatting sqref="C18:F18 E19:F19">
    <cfRule type="cellIs" dxfId="13" priority="16" stopIfTrue="1" operator="equal">
      <formula>"EXTREMA"</formula>
    </cfRule>
  </conditionalFormatting>
  <conditionalFormatting sqref="C20:F20">
    <cfRule type="cellIs" dxfId="12" priority="15" stopIfTrue="1" operator="equal">
      <formula>"EXTREMA"</formula>
    </cfRule>
  </conditionalFormatting>
  <conditionalFormatting sqref="E22:L22">
    <cfRule type="cellIs" dxfId="11" priority="14" stopIfTrue="1" operator="equal">
      <formula>"EXTREMA"</formula>
    </cfRule>
  </conditionalFormatting>
  <conditionalFormatting sqref="G25:J26">
    <cfRule type="cellIs" dxfId="10" priority="11" stopIfTrue="1" operator="equal">
      <formula>"EXTREMA"</formula>
    </cfRule>
  </conditionalFormatting>
  <conditionalFormatting sqref="G18:L21">
    <cfRule type="cellIs" dxfId="9" priority="12" stopIfTrue="1" operator="equal">
      <formula>"EXTREMA"</formula>
    </cfRule>
  </conditionalFormatting>
  <conditionalFormatting sqref="N13:N14 P13:P14 AB13:AB27 AF13:AF27 S15:Z17 N18:N27 P18:P27 R18:Z27">
    <cfRule type="cellIs" dxfId="8" priority="6" stopIfTrue="1" operator="equal">
      <formula>"EXTREMA"</formula>
    </cfRule>
    <cfRule type="cellIs" dxfId="7" priority="7" stopIfTrue="1" operator="equal">
      <formula>"ALTA"</formula>
    </cfRule>
    <cfRule type="cellIs" dxfId="6" priority="8" stopIfTrue="1" operator="equal">
      <formula>"MODERADA"</formula>
    </cfRule>
    <cfRule type="cellIs" dxfId="5" priority="9" stopIfTrue="1" operator="equal">
      <formula>"BAJA"</formula>
    </cfRule>
  </conditionalFormatting>
  <conditionalFormatting sqref="N12:Z12 AB12:AF12 A20 E21:F21 E25:F25 C26:F26">
    <cfRule type="cellIs" dxfId="4" priority="19" stopIfTrue="1" operator="equal">
      <formula>"EXTREMA"</formula>
    </cfRule>
  </conditionalFormatting>
  <conditionalFormatting sqref="R13:Z14">
    <cfRule type="cellIs" dxfId="3" priority="1" stopIfTrue="1" operator="equal">
      <formula>"EXTREMA"</formula>
    </cfRule>
    <cfRule type="cellIs" dxfId="2" priority="2" stopIfTrue="1" operator="equal">
      <formula>"ALTA"</formula>
    </cfRule>
    <cfRule type="cellIs" dxfId="1" priority="3" stopIfTrue="1" operator="equal">
      <formula>"MODERADA"</formula>
    </cfRule>
    <cfRule type="cellIs" dxfId="0" priority="4" stopIfTrue="1" operator="equal">
      <formula>"BAJA"</formula>
    </cfRule>
  </conditionalFormatting>
  <dataValidations count="11">
    <dataValidation type="list" allowBlank="1" showInputMessage="1" showErrorMessage="1" sqref="AG13 AG15:AG27" xr:uid="{9D5CC0C1-4DA3-4AA0-9EC1-506B8A80E0F5}">
      <formula1>$U$34:$U$36</formula1>
    </dataValidation>
    <dataValidation type="list" allowBlank="1" showInputMessage="1" showErrorMessage="1" sqref="K22 K13:K14 K18" xr:uid="{B6CCE9FA-8E55-4B15-8172-4F1D9DBEB8D1}">
      <formula1>$G$28:$G$30</formula1>
    </dataValidation>
    <dataValidation type="list" allowBlank="1" showInputMessage="1" showErrorMessage="1" sqref="T30" xr:uid="{D1A26C50-7162-433C-8282-087F77859C22}">
      <formula1>$V$13</formula1>
    </dataValidation>
    <dataValidation type="list" allowBlank="1" showInputMessage="1" showErrorMessage="1" sqref="K19:K21 K23:K27" xr:uid="{8BFF41DA-A957-4CAF-A7BE-5BCB4B24C42D}">
      <formula1>$G$30:$G$32</formula1>
    </dataValidation>
    <dataValidation type="list" allowBlank="1" showInputMessage="1" showErrorMessage="1" sqref="AG14" xr:uid="{7236B028-434E-4EDB-8D53-D364BE3181E3}">
      <formula1>$U$31:$U$33</formula1>
    </dataValidation>
    <dataValidation type="list" allowBlank="1" showInputMessage="1" showErrorMessage="1" sqref="AM13:AM27" xr:uid="{99518774-CEEE-4449-800E-1E29C6C35291}">
      <formula1>$T$53:$T$54</formula1>
    </dataValidation>
    <dataValidation type="list" allowBlank="1" showInputMessage="1" showErrorMessage="1" sqref="V13:V27" xr:uid="{697256C6-DBC1-4FFB-B74A-2287D93DCADE}">
      <formula1>$T$30:$T$31</formula1>
    </dataValidation>
    <dataValidation type="list" allowBlank="1" showInputMessage="1" showErrorMessage="1" sqref="Z13:Z27" xr:uid="{294E933A-2157-45EA-99D9-A1C9DB573517}">
      <formula1>$T$34:$T$35</formula1>
    </dataValidation>
    <dataValidation type="list" allowBlank="1" showInputMessage="1" showErrorMessage="1" sqref="Y13:Y27" xr:uid="{F524D68F-DE71-4499-9AF0-8225ADB99E90}">
      <formula1>$T$32:$T$33</formula1>
    </dataValidation>
    <dataValidation type="list" allowBlank="1" showInputMessage="1" showErrorMessage="1" sqref="X13:X27" xr:uid="{C0FFDD12-C175-4012-AB1A-6DDF217867A3}">
      <formula1>$U$32:$U$33</formula1>
    </dataValidation>
    <dataValidation type="list" allowBlank="1" showInputMessage="1" showErrorMessage="1" sqref="W13:W27" xr:uid="{7A0B51D2-F81D-4BDB-85BC-6519D6B20DE3}">
      <formula1>$U$30:$U$31</formula1>
    </dataValidation>
  </dataValidations>
  <printOptions horizontalCentered="1" verticalCentered="1"/>
  <pageMargins left="0.43110236200000002" right="0.44685039399999998" top="0.78740157480314998" bottom="0.59055118110236204" header="0" footer="0"/>
  <pageSetup paperSize="5" scale="24" orientation="landscape" r:id="rId1"/>
  <headerFooter alignWithMargins="0">
    <oddFooter>Página &amp;P de &amp;F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163F-DA37-48F4-AC85-CF48BAAD346F}">
  <sheetPr>
    <tabColor theme="8" tint="-0.249977111117893"/>
  </sheetPr>
  <dimension ref="A1:I10"/>
  <sheetViews>
    <sheetView showGridLines="0" view="pageBreakPreview" zoomScale="60" zoomScaleNormal="80" workbookViewId="0">
      <selection activeCell="D29" sqref="D29"/>
    </sheetView>
  </sheetViews>
  <sheetFormatPr baseColWidth="10" defaultRowHeight="12.75" x14ac:dyDescent="0.2"/>
  <cols>
    <col min="1" max="1" width="24.28515625" customWidth="1"/>
    <col min="2" max="2" width="20.28515625" customWidth="1"/>
    <col min="3" max="3" width="49.28515625" customWidth="1"/>
    <col min="4" max="4" width="37.42578125" customWidth="1"/>
    <col min="5" max="5" width="20.28515625" customWidth="1"/>
    <col min="6" max="6" width="25.140625" customWidth="1"/>
    <col min="7" max="9" width="20.28515625" customWidth="1"/>
  </cols>
  <sheetData>
    <row r="1" spans="1:9" ht="15.75" customHeight="1" x14ac:dyDescent="0.2">
      <c r="A1" s="309"/>
      <c r="B1" s="310"/>
      <c r="C1" s="300" t="s">
        <v>406</v>
      </c>
      <c r="D1" s="301"/>
      <c r="E1" s="301"/>
      <c r="F1" s="301"/>
      <c r="G1" s="301"/>
      <c r="H1" s="301"/>
      <c r="I1" s="302"/>
    </row>
    <row r="2" spans="1:9" ht="15.75" customHeight="1" x14ac:dyDescent="0.2">
      <c r="A2" s="311"/>
      <c r="B2" s="312"/>
      <c r="C2" s="303"/>
      <c r="D2" s="304"/>
      <c r="E2" s="304"/>
      <c r="F2" s="304"/>
      <c r="G2" s="304"/>
      <c r="H2" s="304"/>
      <c r="I2" s="305"/>
    </row>
    <row r="3" spans="1:9" x14ac:dyDescent="0.2">
      <c r="A3" s="311"/>
      <c r="B3" s="312"/>
      <c r="C3" s="306"/>
      <c r="D3" s="307"/>
      <c r="E3" s="307"/>
      <c r="F3" s="307"/>
      <c r="G3" s="307"/>
      <c r="H3" s="307"/>
      <c r="I3" s="308"/>
    </row>
    <row r="4" spans="1:9" ht="27" customHeight="1" x14ac:dyDescent="0.25">
      <c r="A4" s="313"/>
      <c r="B4" s="314"/>
      <c r="C4" s="197" t="s">
        <v>402</v>
      </c>
      <c r="D4" s="197"/>
      <c r="E4" s="197"/>
      <c r="F4" s="197"/>
      <c r="G4" s="196" t="s">
        <v>41</v>
      </c>
      <c r="H4" s="196"/>
      <c r="I4" s="196"/>
    </row>
    <row r="5" spans="1:9" ht="15" x14ac:dyDescent="0.2">
      <c r="A5" s="139" t="s">
        <v>401</v>
      </c>
      <c r="B5" s="139" t="s">
        <v>320</v>
      </c>
      <c r="C5" s="139" t="s">
        <v>0</v>
      </c>
      <c r="D5" s="17" t="s">
        <v>1</v>
      </c>
      <c r="E5" s="16" t="s">
        <v>2</v>
      </c>
      <c r="F5" s="17" t="s">
        <v>3</v>
      </c>
      <c r="G5" s="18">
        <v>45777</v>
      </c>
      <c r="H5" s="18">
        <v>45898</v>
      </c>
      <c r="I5" s="18">
        <v>46022</v>
      </c>
    </row>
    <row r="6" spans="1:9" ht="80.25" customHeight="1" x14ac:dyDescent="0.2">
      <c r="A6" s="315" t="s">
        <v>399</v>
      </c>
      <c r="B6" s="180" t="s">
        <v>400</v>
      </c>
      <c r="C6" s="20" t="s">
        <v>343</v>
      </c>
      <c r="D6" s="20" t="s">
        <v>344</v>
      </c>
      <c r="E6" s="5" t="s">
        <v>100</v>
      </c>
      <c r="F6" s="162" t="s">
        <v>326</v>
      </c>
      <c r="G6" s="29"/>
      <c r="H6" s="29"/>
      <c r="I6" s="29"/>
    </row>
    <row r="7" spans="1:9" ht="81.75" customHeight="1" x14ac:dyDescent="0.2">
      <c r="A7" s="315"/>
      <c r="B7" s="181"/>
      <c r="C7" s="20" t="s">
        <v>350</v>
      </c>
      <c r="D7" s="20" t="s">
        <v>351</v>
      </c>
      <c r="E7" s="5" t="s">
        <v>100</v>
      </c>
      <c r="F7" s="162" t="s">
        <v>326</v>
      </c>
      <c r="G7" s="163"/>
      <c r="H7" s="163"/>
      <c r="I7" s="163"/>
    </row>
    <row r="8" spans="1:9" ht="105" customHeight="1" x14ac:dyDescent="0.2">
      <c r="A8" s="299" t="s">
        <v>405</v>
      </c>
      <c r="B8" s="7" t="s">
        <v>403</v>
      </c>
      <c r="C8" s="20" t="s">
        <v>349</v>
      </c>
      <c r="D8" s="20" t="s">
        <v>346</v>
      </c>
      <c r="E8" s="5" t="s">
        <v>100</v>
      </c>
      <c r="F8" s="164" t="s">
        <v>348</v>
      </c>
      <c r="G8" s="163"/>
      <c r="H8" s="163"/>
      <c r="I8" s="163"/>
    </row>
    <row r="9" spans="1:9" ht="105" customHeight="1" x14ac:dyDescent="0.2">
      <c r="A9" s="299"/>
      <c r="B9" s="6" t="s">
        <v>404</v>
      </c>
      <c r="C9" s="22" t="s">
        <v>51</v>
      </c>
      <c r="D9" s="20" t="s">
        <v>347</v>
      </c>
      <c r="E9" s="5" t="s">
        <v>52</v>
      </c>
      <c r="F9" s="164" t="s">
        <v>326</v>
      </c>
      <c r="G9" s="163"/>
      <c r="H9" s="163"/>
      <c r="I9" s="163"/>
    </row>
    <row r="10" spans="1:9" ht="118.5" customHeight="1" x14ac:dyDescent="0.2">
      <c r="A10" s="299"/>
      <c r="B10" s="31" t="s">
        <v>479</v>
      </c>
      <c r="C10" s="22" t="s">
        <v>480</v>
      </c>
      <c r="D10" s="131" t="s">
        <v>481</v>
      </c>
      <c r="E10" s="21" t="s">
        <v>52</v>
      </c>
      <c r="F10" s="166" t="s">
        <v>326</v>
      </c>
      <c r="G10" s="163"/>
      <c r="H10" s="163"/>
      <c r="I10" s="163"/>
    </row>
  </sheetData>
  <mergeCells count="7">
    <mergeCell ref="A8:A10"/>
    <mergeCell ref="C1:I3"/>
    <mergeCell ref="B6:B7"/>
    <mergeCell ref="C4:F4"/>
    <mergeCell ref="G4:I4"/>
    <mergeCell ref="A1:B4"/>
    <mergeCell ref="A6:A7"/>
  </mergeCells>
  <printOptions horizontalCentered="1"/>
  <pageMargins left="0.70866141732283472" right="0.70866141732283472" top="0.74803149606299213" bottom="0.74803149606299213" header="0.31496062992125984" footer="0.31496062992125984"/>
  <pageSetup paperSize="5" scale="60"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J36"/>
  <sheetViews>
    <sheetView showGridLines="0" view="pageBreakPreview" zoomScale="80" zoomScaleNormal="85" zoomScaleSheetLayoutView="80" workbookViewId="0">
      <selection activeCell="J7" sqref="J7"/>
    </sheetView>
  </sheetViews>
  <sheetFormatPr baseColWidth="10" defaultColWidth="10.7109375" defaultRowHeight="14.25" x14ac:dyDescent="0.2"/>
  <cols>
    <col min="1" max="1" width="21.5703125" style="165" customWidth="1"/>
    <col min="2" max="2" width="26.42578125" style="165" customWidth="1"/>
    <col min="3" max="3" width="62.140625" style="165" customWidth="1"/>
    <col min="4" max="4" width="59.140625" style="165" customWidth="1"/>
    <col min="5" max="5" width="39.7109375" style="165" customWidth="1"/>
    <col min="6" max="6" width="33.140625" style="165" customWidth="1"/>
    <col min="7" max="7" width="21.7109375" style="165" customWidth="1"/>
    <col min="8" max="9" width="15.7109375" style="165" customWidth="1"/>
    <col min="10" max="10" width="19.5703125" style="165" customWidth="1"/>
    <col min="11" max="16384" width="10.7109375" style="165"/>
  </cols>
  <sheetData>
    <row r="1" spans="1:10" ht="15.75" customHeight="1" x14ac:dyDescent="0.2">
      <c r="A1" s="321"/>
      <c r="B1" s="321"/>
      <c r="C1" s="301"/>
      <c r="D1" s="301"/>
      <c r="E1" s="301"/>
      <c r="F1" s="301"/>
      <c r="G1" s="301"/>
      <c r="H1" s="301"/>
      <c r="I1" s="301"/>
      <c r="J1" s="302"/>
    </row>
    <row r="2" spans="1:10" ht="17.25" customHeight="1" x14ac:dyDescent="0.2">
      <c r="A2" s="321"/>
      <c r="B2" s="321"/>
      <c r="C2" s="304"/>
      <c r="D2" s="304"/>
      <c r="E2" s="304"/>
      <c r="F2" s="304"/>
      <c r="G2" s="304"/>
      <c r="H2" s="304"/>
      <c r="I2" s="304"/>
      <c r="J2" s="305"/>
    </row>
    <row r="3" spans="1:10" ht="17.25" customHeight="1" x14ac:dyDescent="0.2">
      <c r="A3" s="321"/>
      <c r="B3" s="321"/>
      <c r="C3" s="304"/>
      <c r="D3" s="304"/>
      <c r="E3" s="304"/>
      <c r="F3" s="304"/>
      <c r="G3" s="304"/>
      <c r="H3" s="304"/>
      <c r="I3" s="304"/>
      <c r="J3" s="305"/>
    </row>
    <row r="4" spans="1:10" ht="17.25" customHeight="1" x14ac:dyDescent="0.2">
      <c r="A4" s="321"/>
      <c r="B4" s="321"/>
      <c r="C4" s="307"/>
      <c r="D4" s="307"/>
      <c r="E4" s="307"/>
      <c r="F4" s="307"/>
      <c r="G4" s="307"/>
      <c r="H4" s="307"/>
      <c r="I4" s="307"/>
      <c r="J4" s="308"/>
    </row>
    <row r="5" spans="1:10" s="3" customFormat="1" ht="39" customHeight="1" x14ac:dyDescent="0.2">
      <c r="A5" s="321"/>
      <c r="B5" s="321"/>
      <c r="C5" s="144" t="s">
        <v>410</v>
      </c>
      <c r="D5" s="145"/>
      <c r="E5" s="145"/>
      <c r="F5" s="145"/>
      <c r="G5" s="146"/>
      <c r="H5" s="318" t="s">
        <v>41</v>
      </c>
      <c r="I5" s="319"/>
      <c r="J5" s="320"/>
    </row>
    <row r="6" spans="1:10" s="3" customFormat="1" ht="57.2" customHeight="1" x14ac:dyDescent="0.2">
      <c r="A6" s="140" t="s">
        <v>401</v>
      </c>
      <c r="B6" s="139" t="s">
        <v>320</v>
      </c>
      <c r="C6" s="16" t="s">
        <v>0</v>
      </c>
      <c r="D6" s="17" t="s">
        <v>1</v>
      </c>
      <c r="E6" s="17" t="s">
        <v>18</v>
      </c>
      <c r="F6" s="16" t="s">
        <v>2</v>
      </c>
      <c r="G6" s="17" t="s">
        <v>3</v>
      </c>
      <c r="H6" s="17" t="s">
        <v>275</v>
      </c>
      <c r="I6" s="17" t="s">
        <v>278</v>
      </c>
      <c r="J6" s="17" t="s">
        <v>276</v>
      </c>
    </row>
    <row r="7" spans="1:10" s="3" customFormat="1" ht="84.75" customHeight="1" x14ac:dyDescent="0.2">
      <c r="A7" s="322" t="s">
        <v>408</v>
      </c>
      <c r="B7" s="194" t="s">
        <v>409</v>
      </c>
      <c r="C7" s="19" t="s">
        <v>358</v>
      </c>
      <c r="D7" s="19" t="s">
        <v>359</v>
      </c>
      <c r="E7" s="21" t="s">
        <v>76</v>
      </c>
      <c r="F7" s="5" t="s">
        <v>40</v>
      </c>
      <c r="G7" s="32" t="s">
        <v>19</v>
      </c>
      <c r="H7" s="24"/>
      <c r="I7" s="24"/>
      <c r="J7" s="24"/>
    </row>
    <row r="8" spans="1:10" s="3" customFormat="1" ht="61.5" customHeight="1" x14ac:dyDescent="0.2">
      <c r="A8" s="322"/>
      <c r="B8" s="194"/>
      <c r="C8" s="19" t="s">
        <v>27</v>
      </c>
      <c r="D8" s="19" t="s">
        <v>28</v>
      </c>
      <c r="E8" s="21" t="s">
        <v>77</v>
      </c>
      <c r="F8" s="5" t="s">
        <v>29</v>
      </c>
      <c r="G8" s="21" t="s">
        <v>277</v>
      </c>
      <c r="H8" s="24"/>
      <c r="I8" s="24"/>
      <c r="J8" s="24"/>
    </row>
    <row r="9" spans="1:10" s="3" customFormat="1" ht="39.75" customHeight="1" x14ac:dyDescent="0.2">
      <c r="A9" s="322"/>
      <c r="B9" s="194"/>
      <c r="C9" s="131" t="s">
        <v>311</v>
      </c>
      <c r="D9" s="131" t="s">
        <v>312</v>
      </c>
      <c r="E9" s="31" t="s">
        <v>78</v>
      </c>
      <c r="F9" s="6" t="s">
        <v>79</v>
      </c>
      <c r="G9" s="33" t="s">
        <v>19</v>
      </c>
      <c r="H9" s="20"/>
      <c r="I9" s="20"/>
      <c r="J9" s="20"/>
    </row>
    <row r="10" spans="1:10" s="3" customFormat="1" ht="46.5" customHeight="1" x14ac:dyDescent="0.2">
      <c r="A10" s="322"/>
      <c r="B10" s="194"/>
      <c r="C10" s="131" t="s">
        <v>313</v>
      </c>
      <c r="D10" s="131" t="s">
        <v>314</v>
      </c>
      <c r="E10" s="31" t="s">
        <v>20</v>
      </c>
      <c r="F10" s="6" t="s">
        <v>30</v>
      </c>
      <c r="G10" s="33" t="s">
        <v>19</v>
      </c>
      <c r="H10" s="20"/>
      <c r="I10" s="20"/>
      <c r="J10" s="20"/>
    </row>
    <row r="11" spans="1:10" s="3" customFormat="1" ht="51.75" customHeight="1" x14ac:dyDescent="0.2">
      <c r="A11" s="322"/>
      <c r="B11" s="194"/>
      <c r="C11" s="19" t="s">
        <v>33</v>
      </c>
      <c r="D11" s="19" t="s">
        <v>31</v>
      </c>
      <c r="E11" s="21" t="s">
        <v>32</v>
      </c>
      <c r="F11" s="5" t="s">
        <v>34</v>
      </c>
      <c r="G11" s="21" t="s">
        <v>277</v>
      </c>
      <c r="H11" s="24"/>
      <c r="I11" s="24"/>
      <c r="J11" s="24"/>
    </row>
    <row r="12" spans="1:10" s="3" customFormat="1" ht="54.75" customHeight="1" x14ac:dyDescent="0.2">
      <c r="A12" s="322"/>
      <c r="B12" s="142" t="s">
        <v>411</v>
      </c>
      <c r="C12" s="19" t="s">
        <v>63</v>
      </c>
      <c r="D12" s="19" t="s">
        <v>64</v>
      </c>
      <c r="E12" s="21" t="s">
        <v>80</v>
      </c>
      <c r="F12" s="5" t="s">
        <v>109</v>
      </c>
      <c r="G12" s="21" t="s">
        <v>65</v>
      </c>
      <c r="H12" s="24"/>
      <c r="I12" s="24"/>
      <c r="J12" s="24"/>
    </row>
    <row r="13" spans="1:10" s="3" customFormat="1" ht="69.75" customHeight="1" x14ac:dyDescent="0.2">
      <c r="A13" s="322"/>
      <c r="B13" s="7" t="s">
        <v>412</v>
      </c>
      <c r="C13" s="19" t="s">
        <v>360</v>
      </c>
      <c r="D13" s="19" t="s">
        <v>361</v>
      </c>
      <c r="E13" s="21" t="s">
        <v>21</v>
      </c>
      <c r="F13" s="5" t="s">
        <v>35</v>
      </c>
      <c r="G13" s="34" t="s">
        <v>19</v>
      </c>
      <c r="H13" s="24"/>
      <c r="I13" s="24"/>
      <c r="J13" s="24"/>
    </row>
    <row r="14" spans="1:10" s="3" customFormat="1" ht="59.25" customHeight="1" x14ac:dyDescent="0.2">
      <c r="A14" s="322"/>
      <c r="B14" s="6" t="s">
        <v>413</v>
      </c>
      <c r="C14" s="132" t="s">
        <v>362</v>
      </c>
      <c r="D14" s="19" t="s">
        <v>81</v>
      </c>
      <c r="E14" s="21" t="s">
        <v>82</v>
      </c>
      <c r="F14" s="5" t="s">
        <v>4</v>
      </c>
      <c r="G14" s="21" t="s">
        <v>277</v>
      </c>
      <c r="H14" s="24"/>
      <c r="I14" s="24"/>
      <c r="J14" s="24"/>
    </row>
    <row r="15" spans="1:10" s="3" customFormat="1" ht="48" customHeight="1" x14ac:dyDescent="0.2">
      <c r="A15" s="322"/>
      <c r="B15" s="316" t="s">
        <v>414</v>
      </c>
      <c r="C15" s="19" t="s">
        <v>363</v>
      </c>
      <c r="D15" s="19" t="s">
        <v>364</v>
      </c>
      <c r="E15" s="21" t="s">
        <v>424</v>
      </c>
      <c r="F15" s="5" t="s">
        <v>4</v>
      </c>
      <c r="G15" s="21" t="s">
        <v>374</v>
      </c>
      <c r="H15" s="24"/>
      <c r="I15" s="24"/>
      <c r="J15" s="24"/>
    </row>
    <row r="16" spans="1:10" s="3" customFormat="1" ht="57.75" customHeight="1" x14ac:dyDescent="0.2">
      <c r="A16" s="322"/>
      <c r="B16" s="317"/>
      <c r="C16" s="24" t="s">
        <v>83</v>
      </c>
      <c r="D16" s="19" t="s">
        <v>84</v>
      </c>
      <c r="E16" s="5" t="s">
        <v>85</v>
      </c>
      <c r="F16" s="141" t="s">
        <v>416</v>
      </c>
      <c r="G16" s="21" t="s">
        <v>277</v>
      </c>
      <c r="H16" s="24"/>
      <c r="I16" s="24"/>
      <c r="J16" s="24"/>
    </row>
    <row r="17" spans="1:10" ht="57" customHeight="1" x14ac:dyDescent="0.2">
      <c r="A17" s="325" t="s">
        <v>415</v>
      </c>
      <c r="B17" s="328" t="s">
        <v>418</v>
      </c>
      <c r="C17" s="26" t="s">
        <v>376</v>
      </c>
      <c r="D17" s="26" t="s">
        <v>102</v>
      </c>
      <c r="E17" s="5" t="s">
        <v>425</v>
      </c>
      <c r="F17" s="26" t="s">
        <v>103</v>
      </c>
      <c r="G17" s="25" t="s">
        <v>273</v>
      </c>
      <c r="H17" s="163"/>
      <c r="I17" s="163"/>
      <c r="J17" s="163"/>
    </row>
    <row r="18" spans="1:10" ht="48" customHeight="1" x14ac:dyDescent="0.2">
      <c r="A18" s="326"/>
      <c r="B18" s="317"/>
      <c r="C18" s="26" t="s">
        <v>376</v>
      </c>
      <c r="D18" s="26" t="s">
        <v>104</v>
      </c>
      <c r="E18" s="5" t="s">
        <v>426</v>
      </c>
      <c r="F18" s="26" t="s">
        <v>89</v>
      </c>
      <c r="G18" s="25" t="s">
        <v>274</v>
      </c>
      <c r="H18" s="163"/>
      <c r="I18" s="163"/>
      <c r="J18" s="163"/>
    </row>
    <row r="19" spans="1:10" ht="69" customHeight="1" x14ac:dyDescent="0.2">
      <c r="A19" s="326"/>
      <c r="B19" s="149" t="s">
        <v>419</v>
      </c>
      <c r="C19" s="22" t="s">
        <v>309</v>
      </c>
      <c r="D19" s="130" t="s">
        <v>90</v>
      </c>
      <c r="E19" s="5" t="s">
        <v>427</v>
      </c>
      <c r="F19" s="130" t="s">
        <v>86</v>
      </c>
      <c r="G19" s="23" t="s">
        <v>19</v>
      </c>
      <c r="H19" s="163"/>
      <c r="I19" s="163"/>
      <c r="J19" s="163"/>
    </row>
    <row r="20" spans="1:10" ht="43.5" customHeight="1" x14ac:dyDescent="0.2">
      <c r="A20" s="326"/>
      <c r="B20" s="324" t="s">
        <v>420</v>
      </c>
      <c r="C20" s="22" t="s">
        <v>87</v>
      </c>
      <c r="D20" s="22" t="s">
        <v>92</v>
      </c>
      <c r="E20" s="5" t="s">
        <v>435</v>
      </c>
      <c r="F20" s="22" t="s">
        <v>88</v>
      </c>
      <c r="G20" s="23" t="s">
        <v>19</v>
      </c>
      <c r="H20" s="163"/>
      <c r="I20" s="163"/>
      <c r="J20" s="163"/>
    </row>
    <row r="21" spans="1:10" ht="54" customHeight="1" x14ac:dyDescent="0.2">
      <c r="A21" s="326"/>
      <c r="B21" s="324"/>
      <c r="C21" s="22" t="s">
        <v>72</v>
      </c>
      <c r="D21" s="22" t="s">
        <v>93</v>
      </c>
      <c r="E21" s="5" t="s">
        <v>428</v>
      </c>
      <c r="F21" s="22" t="s">
        <v>103</v>
      </c>
      <c r="G21" s="23" t="s">
        <v>19</v>
      </c>
      <c r="H21" s="163"/>
      <c r="I21" s="163"/>
      <c r="J21" s="163"/>
    </row>
    <row r="22" spans="1:10" ht="84.75" customHeight="1" x14ac:dyDescent="0.2">
      <c r="A22" s="326"/>
      <c r="B22" s="25" t="s">
        <v>421</v>
      </c>
      <c r="C22" s="26" t="s">
        <v>94</v>
      </c>
      <c r="D22" s="26" t="s">
        <v>91</v>
      </c>
      <c r="E22" s="5" t="s">
        <v>429</v>
      </c>
      <c r="F22" s="27" t="s">
        <v>86</v>
      </c>
      <c r="G22" s="23" t="s">
        <v>19</v>
      </c>
      <c r="H22" s="163"/>
      <c r="I22" s="163"/>
      <c r="J22" s="163"/>
    </row>
    <row r="23" spans="1:10" ht="53.25" customHeight="1" x14ac:dyDescent="0.2">
      <c r="A23" s="326"/>
      <c r="B23" s="143"/>
      <c r="C23" s="19" t="s">
        <v>24</v>
      </c>
      <c r="D23" s="21" t="s">
        <v>433</v>
      </c>
      <c r="E23" s="5" t="s">
        <v>434</v>
      </c>
      <c r="F23" s="21" t="s">
        <v>25</v>
      </c>
      <c r="G23" s="21" t="s">
        <v>268</v>
      </c>
      <c r="H23" s="163"/>
      <c r="I23" s="163"/>
      <c r="J23" s="163"/>
    </row>
    <row r="24" spans="1:10" ht="53.25" customHeight="1" x14ac:dyDescent="0.2">
      <c r="A24" s="326"/>
      <c r="B24" s="316" t="s">
        <v>371</v>
      </c>
      <c r="C24" s="19" t="s">
        <v>482</v>
      </c>
      <c r="D24" s="21" t="s">
        <v>483</v>
      </c>
      <c r="E24" s="21" t="s">
        <v>484</v>
      </c>
      <c r="F24" s="21" t="s">
        <v>52</v>
      </c>
      <c r="G24" s="21" t="s">
        <v>485</v>
      </c>
      <c r="H24" s="163"/>
      <c r="I24" s="163"/>
      <c r="J24" s="163"/>
    </row>
    <row r="25" spans="1:10" ht="53.25" customHeight="1" x14ac:dyDescent="0.2">
      <c r="A25" s="326"/>
      <c r="B25" s="329"/>
      <c r="C25" s="19" t="s">
        <v>486</v>
      </c>
      <c r="D25" s="21" t="s">
        <v>487</v>
      </c>
      <c r="E25" s="21" t="s">
        <v>488</v>
      </c>
      <c r="F25" s="21" t="s">
        <v>52</v>
      </c>
      <c r="G25" s="21" t="s">
        <v>489</v>
      </c>
      <c r="H25" s="163"/>
      <c r="I25" s="163"/>
      <c r="J25" s="163"/>
    </row>
    <row r="26" spans="1:10" ht="53.25" customHeight="1" x14ac:dyDescent="0.2">
      <c r="A26" s="326"/>
      <c r="B26" s="329"/>
      <c r="C26" s="19" t="s">
        <v>490</v>
      </c>
      <c r="D26" s="21" t="s">
        <v>491</v>
      </c>
      <c r="E26" s="21" t="s">
        <v>492</v>
      </c>
      <c r="F26" s="21" t="s">
        <v>52</v>
      </c>
      <c r="G26" s="21" t="s">
        <v>493</v>
      </c>
      <c r="H26" s="163"/>
      <c r="I26" s="163"/>
      <c r="J26" s="163"/>
    </row>
    <row r="27" spans="1:10" ht="68.25" customHeight="1" x14ac:dyDescent="0.2">
      <c r="A27" s="326"/>
      <c r="B27" s="329"/>
      <c r="C27" s="19" t="s">
        <v>437</v>
      </c>
      <c r="D27" s="21" t="s">
        <v>438</v>
      </c>
      <c r="E27" s="5" t="s">
        <v>439</v>
      </c>
      <c r="F27" s="21" t="s">
        <v>26</v>
      </c>
      <c r="G27" s="117" t="s">
        <v>269</v>
      </c>
      <c r="H27" s="163"/>
      <c r="I27" s="163"/>
      <c r="J27" s="163"/>
    </row>
    <row r="28" spans="1:10" ht="36.75" customHeight="1" x14ac:dyDescent="0.2">
      <c r="A28" s="326"/>
      <c r="B28" s="329"/>
      <c r="C28" s="19" t="s">
        <v>46</v>
      </c>
      <c r="D28" s="21" t="s">
        <v>47</v>
      </c>
      <c r="E28" s="5" t="s">
        <v>436</v>
      </c>
      <c r="F28" s="21" t="s">
        <v>48</v>
      </c>
      <c r="G28" s="21" t="s">
        <v>270</v>
      </c>
      <c r="H28" s="163"/>
      <c r="I28" s="163"/>
      <c r="J28" s="163"/>
    </row>
    <row r="29" spans="1:10" ht="64.5" customHeight="1" x14ac:dyDescent="0.2">
      <c r="A29" s="326"/>
      <c r="B29" s="329"/>
      <c r="C29" s="19" t="s">
        <v>107</v>
      </c>
      <c r="D29" s="21" t="s">
        <v>440</v>
      </c>
      <c r="E29" s="21" t="s">
        <v>99</v>
      </c>
      <c r="F29" s="21" t="s">
        <v>100</v>
      </c>
      <c r="G29" s="21" t="s">
        <v>101</v>
      </c>
      <c r="H29" s="163"/>
      <c r="I29" s="163"/>
      <c r="J29" s="163"/>
    </row>
    <row r="30" spans="1:10" ht="42.75" x14ac:dyDescent="0.2">
      <c r="A30" s="326"/>
      <c r="B30" s="329"/>
      <c r="C30" s="21" t="s">
        <v>442</v>
      </c>
      <c r="D30" s="21" t="s">
        <v>441</v>
      </c>
      <c r="E30" s="21" t="s">
        <v>443</v>
      </c>
      <c r="F30" s="21" t="s">
        <v>4</v>
      </c>
      <c r="G30" s="21" t="s">
        <v>271</v>
      </c>
      <c r="H30" s="163"/>
      <c r="I30" s="163"/>
      <c r="J30" s="163"/>
    </row>
    <row r="31" spans="1:10" ht="99" customHeight="1" x14ac:dyDescent="0.2">
      <c r="A31" s="326"/>
      <c r="B31" s="317"/>
      <c r="C31" s="19" t="s">
        <v>66</v>
      </c>
      <c r="D31" s="21" t="s">
        <v>445</v>
      </c>
      <c r="E31" s="21" t="s">
        <v>444</v>
      </c>
      <c r="F31" s="21" t="s">
        <v>44</v>
      </c>
      <c r="G31" s="21" t="s">
        <v>45</v>
      </c>
      <c r="H31" s="163"/>
      <c r="I31" s="163"/>
      <c r="J31" s="163"/>
    </row>
    <row r="32" spans="1:10" ht="73.5" customHeight="1" x14ac:dyDescent="0.2">
      <c r="A32" s="326"/>
      <c r="B32" s="324" t="s">
        <v>367</v>
      </c>
      <c r="C32" s="19" t="s">
        <v>368</v>
      </c>
      <c r="D32" s="21" t="s">
        <v>98</v>
      </c>
      <c r="E32" s="5" t="s">
        <v>434</v>
      </c>
      <c r="F32" s="21" t="s">
        <v>370</v>
      </c>
      <c r="G32" s="21" t="s">
        <v>272</v>
      </c>
      <c r="H32" s="163"/>
      <c r="I32" s="163"/>
      <c r="J32" s="163"/>
    </row>
    <row r="33" spans="1:10" ht="59.25" customHeight="1" x14ac:dyDescent="0.2">
      <c r="A33" s="327"/>
      <c r="B33" s="324"/>
      <c r="C33" s="19" t="s">
        <v>369</v>
      </c>
      <c r="D33" s="21" t="s">
        <v>98</v>
      </c>
      <c r="E33" s="5" t="s">
        <v>434</v>
      </c>
      <c r="F33" s="21" t="s">
        <v>370</v>
      </c>
      <c r="G33" s="21" t="s">
        <v>272</v>
      </c>
      <c r="H33" s="163"/>
      <c r="I33" s="163"/>
      <c r="J33" s="163"/>
    </row>
    <row r="34" spans="1:10" ht="35.25" customHeight="1" x14ac:dyDescent="0.2">
      <c r="A34" s="315" t="s">
        <v>417</v>
      </c>
      <c r="B34" s="323" t="s">
        <v>422</v>
      </c>
      <c r="C34" s="19" t="s">
        <v>292</v>
      </c>
      <c r="D34" s="147" t="s">
        <v>430</v>
      </c>
      <c r="E34" s="5" t="s">
        <v>429</v>
      </c>
      <c r="F34" s="36" t="s">
        <v>106</v>
      </c>
      <c r="G34" s="36" t="s">
        <v>293</v>
      </c>
      <c r="H34" s="163"/>
      <c r="I34" s="163"/>
      <c r="J34" s="163"/>
    </row>
    <row r="35" spans="1:10" ht="42.75" x14ac:dyDescent="0.2">
      <c r="A35" s="315"/>
      <c r="B35" s="323"/>
      <c r="C35" s="19" t="s">
        <v>294</v>
      </c>
      <c r="D35" s="147" t="s">
        <v>431</v>
      </c>
      <c r="E35" s="133" t="s">
        <v>295</v>
      </c>
      <c r="F35" s="36" t="s">
        <v>106</v>
      </c>
      <c r="G35" s="36" t="s">
        <v>296</v>
      </c>
      <c r="H35" s="163"/>
      <c r="I35" s="163"/>
      <c r="J35" s="163"/>
    </row>
    <row r="36" spans="1:10" ht="69.75" customHeight="1" x14ac:dyDescent="0.2">
      <c r="A36" s="315"/>
      <c r="B36" s="148" t="s">
        <v>423</v>
      </c>
      <c r="C36" s="19" t="s">
        <v>372</v>
      </c>
      <c r="D36" s="147" t="s">
        <v>432</v>
      </c>
      <c r="E36" s="133" t="s">
        <v>373</v>
      </c>
      <c r="F36" s="36" t="s">
        <v>109</v>
      </c>
      <c r="G36" s="36" t="s">
        <v>374</v>
      </c>
      <c r="H36" s="163"/>
      <c r="I36" s="163"/>
      <c r="J36" s="163"/>
    </row>
  </sheetData>
  <mergeCells count="13">
    <mergeCell ref="B34:B35"/>
    <mergeCell ref="A34:A36"/>
    <mergeCell ref="B32:B33"/>
    <mergeCell ref="A17:A33"/>
    <mergeCell ref="B17:B18"/>
    <mergeCell ref="B20:B21"/>
    <mergeCell ref="B24:B31"/>
    <mergeCell ref="B15:B16"/>
    <mergeCell ref="H5:J5"/>
    <mergeCell ref="B7:B11"/>
    <mergeCell ref="C1:J4"/>
    <mergeCell ref="A1:B5"/>
    <mergeCell ref="A7:A16"/>
  </mergeCells>
  <printOptions horizontalCentered="1"/>
  <pageMargins left="0.23622047244094491" right="0.70866141732283472" top="0.27559055118110237" bottom="0.55118110236220474" header="0.31496062992125984" footer="0.31496062992125984"/>
  <pageSetup paperSize="5" scale="45" orientation="landscape" r:id="rId1"/>
  <headerFooter>
    <oddFooter>&amp;C&amp;P</oddFooter>
  </headerFooter>
  <rowBreaks count="1" manualBreakCount="1">
    <brk id="23" max="9"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sheetPr>
  <dimension ref="A1:Q12"/>
  <sheetViews>
    <sheetView showGridLines="0" tabSelected="1" view="pageBreakPreview" zoomScaleNormal="70" zoomScaleSheetLayoutView="100" workbookViewId="0">
      <selection activeCell="D8" sqref="D8"/>
    </sheetView>
  </sheetViews>
  <sheetFormatPr baseColWidth="10" defaultColWidth="10.7109375" defaultRowHeight="12.75" x14ac:dyDescent="0.2"/>
  <cols>
    <col min="1" max="1" width="13.7109375" customWidth="1"/>
    <col min="2" max="2" width="10.28515625" customWidth="1"/>
    <col min="3" max="3" width="26.7109375" customWidth="1"/>
    <col min="4" max="4" width="29.42578125" customWidth="1"/>
    <col min="6" max="6" width="13.28515625" customWidth="1"/>
    <col min="7" max="7" width="16.28515625" customWidth="1"/>
    <col min="8" max="8" width="7.5703125" customWidth="1"/>
    <col min="9" max="9" width="14.140625" customWidth="1"/>
    <col min="10" max="10" width="8.28515625" customWidth="1"/>
    <col min="11" max="11" width="3.140625" customWidth="1"/>
    <col min="13" max="13" width="19.28515625" customWidth="1"/>
    <col min="14" max="14" width="17.5703125" customWidth="1"/>
    <col min="15" max="15" width="20.5703125" customWidth="1"/>
    <col min="16" max="16" width="24.42578125" customWidth="1"/>
  </cols>
  <sheetData>
    <row r="1" spans="1:17" x14ac:dyDescent="0.2">
      <c r="A1" s="8"/>
      <c r="B1" s="9"/>
      <c r="C1" s="8"/>
      <c r="D1" s="9"/>
      <c r="E1" s="9"/>
      <c r="F1" s="9"/>
      <c r="G1" s="9"/>
      <c r="H1" s="9"/>
      <c r="I1" s="9"/>
      <c r="J1" s="9"/>
      <c r="K1" s="9"/>
      <c r="L1" s="9"/>
      <c r="M1" s="9"/>
      <c r="N1" s="9"/>
      <c r="O1" s="9"/>
      <c r="P1" s="10"/>
    </row>
    <row r="2" spans="1:17" ht="27" customHeight="1" x14ac:dyDescent="0.25">
      <c r="A2" s="15"/>
      <c r="B2" s="14"/>
      <c r="C2" s="334" t="s">
        <v>23</v>
      </c>
      <c r="D2" s="335"/>
      <c r="E2" s="335"/>
      <c r="F2" s="335"/>
      <c r="G2" s="335"/>
      <c r="H2" s="335"/>
      <c r="I2" s="335"/>
      <c r="J2" s="335"/>
      <c r="K2" s="335"/>
      <c r="L2" s="335"/>
      <c r="M2" s="335"/>
      <c r="N2" s="335"/>
      <c r="O2" s="335"/>
      <c r="P2" s="336"/>
    </row>
    <row r="3" spans="1:17" ht="25.5" customHeight="1" x14ac:dyDescent="0.25">
      <c r="A3" s="11"/>
      <c r="B3" s="12"/>
      <c r="C3" s="334" t="s">
        <v>366</v>
      </c>
      <c r="D3" s="335"/>
      <c r="E3" s="335"/>
      <c r="F3" s="335"/>
      <c r="G3" s="335"/>
      <c r="H3" s="335"/>
      <c r="I3" s="335"/>
      <c r="J3" s="335"/>
      <c r="K3" s="335"/>
      <c r="L3" s="335"/>
      <c r="M3" s="335"/>
      <c r="N3" s="335"/>
      <c r="O3" s="335"/>
      <c r="P3" s="336"/>
    </row>
    <row r="4" spans="1:17" ht="20.25" customHeight="1" x14ac:dyDescent="0.25">
      <c r="A4" s="13"/>
      <c r="B4" s="14"/>
      <c r="C4" s="337" t="s">
        <v>448</v>
      </c>
      <c r="D4" s="338"/>
      <c r="E4" s="338"/>
      <c r="F4" s="338"/>
      <c r="G4" s="338"/>
      <c r="H4" s="338"/>
      <c r="I4" s="338"/>
      <c r="J4" s="338"/>
      <c r="K4" s="338"/>
      <c r="L4" s="338"/>
      <c r="M4" s="338"/>
      <c r="N4" s="338"/>
      <c r="O4" s="338"/>
      <c r="P4" s="339"/>
    </row>
    <row r="5" spans="1:17" s="2" customFormat="1" ht="25.5" customHeight="1" x14ac:dyDescent="0.2">
      <c r="A5" s="340" t="s">
        <v>7</v>
      </c>
      <c r="B5" s="341"/>
      <c r="C5" s="341"/>
      <c r="D5" s="341"/>
      <c r="E5" s="341"/>
      <c r="F5" s="341"/>
      <c r="G5" s="341"/>
      <c r="H5" s="341"/>
      <c r="I5" s="342"/>
      <c r="J5" s="343" t="s">
        <v>8</v>
      </c>
      <c r="K5" s="343"/>
      <c r="L5" s="343"/>
      <c r="M5" s="343"/>
      <c r="N5" s="340" t="s">
        <v>41</v>
      </c>
      <c r="O5" s="341"/>
      <c r="P5" s="342"/>
    </row>
    <row r="6" spans="1:17" s="2" customFormat="1" ht="52.5" customHeight="1" x14ac:dyDescent="0.2">
      <c r="A6" s="344" t="s">
        <v>447</v>
      </c>
      <c r="B6" s="344"/>
      <c r="C6" s="17" t="s">
        <v>9</v>
      </c>
      <c r="D6" s="17" t="s">
        <v>10</v>
      </c>
      <c r="E6" s="344" t="s">
        <v>11</v>
      </c>
      <c r="F6" s="344"/>
      <c r="G6" s="17" t="s">
        <v>12</v>
      </c>
      <c r="H6" s="344" t="s">
        <v>13</v>
      </c>
      <c r="I6" s="344"/>
      <c r="J6" s="344" t="s">
        <v>14</v>
      </c>
      <c r="K6" s="344"/>
      <c r="L6" s="17" t="s">
        <v>15</v>
      </c>
      <c r="M6" s="17" t="s">
        <v>16</v>
      </c>
      <c r="N6" s="18">
        <v>45777</v>
      </c>
      <c r="O6" s="18">
        <v>45898</v>
      </c>
      <c r="P6" s="18">
        <v>46022</v>
      </c>
    </row>
    <row r="7" spans="1:17" s="1" customFormat="1" ht="103.5" customHeight="1" x14ac:dyDescent="0.2">
      <c r="A7" s="300" t="s">
        <v>446</v>
      </c>
      <c r="B7" s="302"/>
      <c r="C7" s="21" t="s">
        <v>379</v>
      </c>
      <c r="D7" s="21" t="s">
        <v>380</v>
      </c>
      <c r="E7" s="330" t="s">
        <v>381</v>
      </c>
      <c r="F7" s="331"/>
      <c r="G7" s="21" t="s">
        <v>265</v>
      </c>
      <c r="H7" s="330" t="s">
        <v>382</v>
      </c>
      <c r="I7" s="331"/>
      <c r="J7" s="332">
        <v>45689</v>
      </c>
      <c r="K7" s="331"/>
      <c r="L7" s="161">
        <v>45747</v>
      </c>
      <c r="M7" s="21" t="s">
        <v>60</v>
      </c>
      <c r="N7" s="138"/>
      <c r="O7" s="138"/>
      <c r="P7" s="138"/>
    </row>
    <row r="8" spans="1:17" s="2" customFormat="1" ht="96" customHeight="1" x14ac:dyDescent="0.2">
      <c r="A8" s="303"/>
      <c r="B8" s="305"/>
      <c r="C8" s="5" t="s">
        <v>49</v>
      </c>
      <c r="D8" s="5" t="s">
        <v>67</v>
      </c>
      <c r="E8" s="324" t="s">
        <v>264</v>
      </c>
      <c r="F8" s="324"/>
      <c r="G8" s="5" t="s">
        <v>265</v>
      </c>
      <c r="H8" s="324" t="s">
        <v>266</v>
      </c>
      <c r="I8" s="324"/>
      <c r="J8" s="333" t="s">
        <v>306</v>
      </c>
      <c r="K8" s="333"/>
      <c r="L8" s="38" t="s">
        <v>307</v>
      </c>
      <c r="M8" s="5" t="s">
        <v>60</v>
      </c>
      <c r="N8" s="5"/>
      <c r="O8" s="5"/>
      <c r="P8" s="5"/>
      <c r="Q8" s="4"/>
    </row>
    <row r="9" spans="1:17" s="2" customFormat="1" ht="67.5" customHeight="1" x14ac:dyDescent="0.2">
      <c r="A9" s="303"/>
      <c r="B9" s="305"/>
      <c r="C9" s="5" t="s">
        <v>71</v>
      </c>
      <c r="D9" s="5" t="s">
        <v>72</v>
      </c>
      <c r="E9" s="324" t="s">
        <v>73</v>
      </c>
      <c r="F9" s="324"/>
      <c r="G9" s="30" t="s">
        <v>74</v>
      </c>
      <c r="H9" s="324" t="s">
        <v>75</v>
      </c>
      <c r="I9" s="324"/>
      <c r="J9" s="333" t="s">
        <v>306</v>
      </c>
      <c r="K9" s="333"/>
      <c r="L9" s="38" t="s">
        <v>307</v>
      </c>
      <c r="M9" s="21" t="s">
        <v>305</v>
      </c>
      <c r="N9" s="5"/>
      <c r="O9" s="5"/>
      <c r="P9" s="5"/>
      <c r="Q9" s="4"/>
    </row>
    <row r="10" spans="1:17" s="2" customFormat="1" ht="91.5" customHeight="1" x14ac:dyDescent="0.2">
      <c r="A10" s="306"/>
      <c r="B10" s="308"/>
      <c r="C10" s="5" t="s">
        <v>95</v>
      </c>
      <c r="D10" s="5" t="s">
        <v>68</v>
      </c>
      <c r="E10" s="324" t="s">
        <v>110</v>
      </c>
      <c r="F10" s="324"/>
      <c r="G10" s="5" t="s">
        <v>50</v>
      </c>
      <c r="H10" s="324" t="s">
        <v>69</v>
      </c>
      <c r="I10" s="324"/>
      <c r="J10" s="333" t="s">
        <v>308</v>
      </c>
      <c r="K10" s="333"/>
      <c r="L10" s="38" t="s">
        <v>307</v>
      </c>
      <c r="M10" s="5" t="s">
        <v>70</v>
      </c>
      <c r="N10" s="37"/>
      <c r="O10" s="37"/>
      <c r="P10" s="5"/>
      <c r="Q10" s="4"/>
    </row>
    <row r="12" spans="1:17" x14ac:dyDescent="0.2">
      <c r="N12" s="28"/>
    </row>
  </sheetData>
  <mergeCells count="23">
    <mergeCell ref="C2:P2"/>
    <mergeCell ref="C3:P3"/>
    <mergeCell ref="C4:P4"/>
    <mergeCell ref="H9:I9"/>
    <mergeCell ref="J9:K9"/>
    <mergeCell ref="E8:F8"/>
    <mergeCell ref="H8:I8"/>
    <mergeCell ref="A5:I5"/>
    <mergeCell ref="N5:P5"/>
    <mergeCell ref="J8:K8"/>
    <mergeCell ref="J5:M5"/>
    <mergeCell ref="A6:B6"/>
    <mergeCell ref="E6:F6"/>
    <mergeCell ref="H6:I6"/>
    <mergeCell ref="J6:K6"/>
    <mergeCell ref="E7:F7"/>
    <mergeCell ref="H7:I7"/>
    <mergeCell ref="J7:K7"/>
    <mergeCell ref="A7:B10"/>
    <mergeCell ref="E9:F9"/>
    <mergeCell ref="E10:F10"/>
    <mergeCell ref="H10:I10"/>
    <mergeCell ref="J10:K10"/>
  </mergeCells>
  <printOptions horizontalCentered="1"/>
  <pageMargins left="0.23622047244094491" right="0.59055118110236227" top="0.74803149606299213" bottom="0.74803149606299213" header="0.31496062992125984" footer="0.31496062992125984"/>
  <pageSetup paperSize="5" scale="55" orientation="landscape" r:id="rId1"/>
  <headerFooter>
    <oddFooter>&amp;C&amp;P</oddFooter>
  </headerFooter>
  <colBreaks count="1" manualBreakCount="1">
    <brk id="1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Componente y Responsables</vt:lpstr>
      <vt:lpstr>Componente1 GestionRiesgo</vt:lpstr>
      <vt:lpstr>1.2.Matriz Riesgo Corrupcion</vt:lpstr>
      <vt:lpstr>Componente 2  Redes y articulac</vt:lpstr>
      <vt:lpstr>Componente 3 Cultur y EstadoAbi</vt:lpstr>
      <vt:lpstr>Componente 4  Iniciativas adici</vt:lpstr>
      <vt:lpstr>'1.2.Matriz Riesgo Corrupcion'!Área_de_impresión</vt:lpstr>
      <vt:lpstr>'Componente 3 Cultur y EstadoAbi'!Área_de_impresión</vt:lpstr>
      <vt:lpstr>'Componente 4  Iniciativas adici'!Área_de_impresión</vt:lpstr>
      <vt:lpstr>'Componente1 GestionRiesgo'!Área_de_impresión</vt:lpstr>
      <vt:lpstr>'1.2.Matriz Riesgo Corrupcion'!Títulos_a_imprimir</vt:lpstr>
      <vt:lpstr>'Componente 3 Cultur y EstadoAbi'!Títulos_a_imprimir</vt:lpstr>
      <vt:lpstr>'Componente 4  Iniciativas adici'!Títulos_a_imprimir</vt:lpstr>
      <vt:lpstr>'Componente1 GestionRiesgo'!Títulos_a_imprimir</vt:lpstr>
    </vt:vector>
  </TitlesOfParts>
  <Company>OFICINA DE PLANEACION-CGR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dc:creator>
  <cp:lastModifiedBy>SOLANGEL</cp:lastModifiedBy>
  <cp:lastPrinted>2025-01-27T17:17:33Z</cp:lastPrinted>
  <dcterms:created xsi:type="dcterms:W3CDTF">2003-11-14T08:59:56Z</dcterms:created>
  <dcterms:modified xsi:type="dcterms:W3CDTF">2025-01-28T15:59:12Z</dcterms:modified>
</cp:coreProperties>
</file>